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'Лист1'!$A$1:$J$188</definedName>
  </definedNames>
  <calcPr fullCalcOnLoad="1"/>
</workbook>
</file>

<file path=xl/sharedStrings.xml><?xml version="1.0" encoding="utf-8"?>
<sst xmlns="http://schemas.openxmlformats.org/spreadsheetml/2006/main" count="275" uniqueCount="214">
  <si>
    <t>№ п/п</t>
  </si>
  <si>
    <t>Наименование показателя</t>
  </si>
  <si>
    <t>Сумма</t>
  </si>
  <si>
    <t>1.</t>
  </si>
  <si>
    <t>Нефинансовые активы, всего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</si>
  <si>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</si>
  <si>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</si>
  <si>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</si>
  <si>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</si>
  <si>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</si>
  <si>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</si>
  <si>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</si>
  <si>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1.1.3.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</si>
  <si>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</si>
  <si>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</si>
  <si>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</si>
  <si>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</si>
  <si>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</si>
  <si>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</si>
  <si>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</si>
  <si>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</si>
  <si>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</si>
  <si>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</si>
  <si>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</si>
  <si>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местного бюджета</t>
  </si>
  <si>
    <t>2.2.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</si>
  <si>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</si>
  <si>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</si>
  <si>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</si>
  <si>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</si>
  <si>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</si>
  <si>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</si>
  <si>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</si>
  <si>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</si>
  <si>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</si>
  <si>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</si>
  <si>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</si>
  <si>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</si>
  <si>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</si>
  <si>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</si>
  <si>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</si>
  <si>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непроизводственных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</si>
  <si>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</si>
  <si>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</si>
  <si>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</si>
  <si>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</si>
  <si>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</si>
  <si>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</si>
  <si>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</si>
  <si>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</si>
  <si>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</si>
  <si>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</si>
  <si>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</si>
  <si>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</si>
  <si>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</si>
  <si>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</si>
  <si>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</si>
  <si>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</si>
  <si>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</si>
  <si>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</si>
  <si>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</si>
  <si>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</si>
  <si>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</si>
  <si>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местного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</si>
  <si>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</si>
  <si>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</si>
  <si>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</si>
  <si>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</si>
  <si>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</si>
  <si>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</si>
  <si>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</si>
  <si>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</si>
  <si>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</si>
  <si>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</si>
  <si>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</si>
  <si>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</si>
  <si>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</si>
  <si>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</si>
  <si>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</si>
  <si>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</si>
  <si>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</si>
  <si>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непроизводственных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</si>
  <si>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</si>
  <si>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</si>
  <si>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</si>
  <si>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</si>
  <si>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</si>
  <si>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</si>
  <si>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</si>
  <si>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</si>
  <si>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</si>
  <si>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</si>
  <si>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</si>
  <si>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</si>
  <si>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</si>
  <si>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</si>
  <si>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</si>
  <si>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</si>
  <si>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</si>
  <si>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</si>
  <si>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</si>
  <si>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</si>
  <si>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</si>
  <si>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</si>
  <si>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</si>
  <si>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</si>
  <si>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>в том числе</t>
  </si>
  <si>
    <t>операции по счетам, открытым в кредитных организациях в иностранной валюте</t>
  </si>
  <si>
    <t>Всего</t>
  </si>
  <si>
    <t>Код по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</si>
  <si>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</si>
  <si>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</si>
  <si>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</si>
  <si>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</si>
  <si>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</si>
  <si>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</si>
  <si>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</si>
  <si>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</si>
  <si>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</si>
  <si>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</si>
  <si>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</si>
  <si>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</si>
  <si>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</si>
  <si>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</si>
  <si>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</si>
  <si>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</si>
  <si>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</si>
  <si>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</si>
  <si>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</si>
  <si>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</si>
  <si>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</si>
  <si>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</si>
  <si>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</si>
  <si>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</si>
  <si>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</si>
  <si>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</si>
  <si>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</si>
  <si>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</si>
  <si>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</si>
  <si>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</si>
  <si>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</si>
  <si>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</si>
  <si>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</si>
  <si>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</si>
  <si>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</si>
  <si>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</si>
  <si>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2. Показатели финансового состояния учреждения</t>
  </si>
  <si>
    <t>1.3. Перечень услуг (работ), осуществляемых на платной основе:</t>
  </si>
  <si>
    <t>Наименование органа, осуществляющего функции и полномочия учредителя</t>
  </si>
  <si>
    <t>Единица измерения: руб.</t>
  </si>
  <si>
    <t>ИНН/КПП:</t>
  </si>
  <si>
    <t>по ОКПО</t>
  </si>
  <si>
    <t>по ОКЕИ</t>
  </si>
  <si>
    <t>Дата</t>
  </si>
  <si>
    <t>Форма по КФД</t>
  </si>
  <si>
    <t>План финансово-хозяйственной деятельности</t>
  </si>
  <si>
    <t>УТВЕРЖДАЮ</t>
  </si>
  <si>
    <t>Дебиторская задолженность по выданным авансам, полученным за счет средств местного бюджета, всего</t>
  </si>
  <si>
    <t>операции по лицевым счетам, открытым в органах, осуществляющих ведение лицевых счетов учреждений</t>
  </si>
  <si>
    <t>(подпись)</t>
  </si>
  <si>
    <t>(расшифровка подписи)</t>
  </si>
  <si>
    <t>Исполнитель</t>
  </si>
  <si>
    <t>компенсация части родительской платы в ДОУ</t>
  </si>
  <si>
    <t>Поступления от оказания платных услуг</t>
  </si>
  <si>
    <t>Поступления родительской платы</t>
  </si>
  <si>
    <t>Поступления от аренды имущества</t>
  </si>
  <si>
    <t>Контрольная цифра ( все расходы + ПНО)</t>
  </si>
  <si>
    <t>муниципальное бюджетное общеобразовательное учреждение «Средняя общеобразовательная школа №14» имени А.М. Мамонова</t>
  </si>
  <si>
    <t>Российская Федерация, Белгородская область, город Старый Оскол, микрорайон Приборостроитель, дом 16</t>
  </si>
  <si>
    <t>3128028076/312801001</t>
  </si>
  <si>
    <t>Наименование муниципального бюджетного учреждения</t>
  </si>
  <si>
    <t>Адрес фактического местонахождения муниципального бюджетного  учреждения</t>
  </si>
  <si>
    <t>1. Сведения о деятельности муниципального бюджетного  учреждения</t>
  </si>
  <si>
    <t>1.1. Цели деятельности муниципального бюджетного  учреждения</t>
  </si>
  <si>
    <t>1.2. Виды деятельности муниципального бюджетного  учреждения</t>
  </si>
  <si>
    <t>Стоимость имущества, приобретенного муниципальным бюджетным 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</si>
  <si>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</si>
  <si>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Поступления от оказания муниципальным бюджетным  учреждением услуг (выполнения работ), предоставление которых для физических и юридических лиц осуществляется на платной основе, всего:</t>
  </si>
  <si>
    <t>аренда</t>
  </si>
  <si>
    <t xml:space="preserve">Л.А. Лебедева </t>
  </si>
  <si>
    <t>Добровольные пожертвования и целевые взносы юридических и физических лиц</t>
  </si>
  <si>
    <t>платные</t>
  </si>
  <si>
    <t>остатки</t>
  </si>
  <si>
    <t>льготы по коммунальным услугам на селе (областной и местный бюджеты)</t>
  </si>
  <si>
    <t>выплаты на детей из многодетных семей - проезд к месту учебы и обратно, приобретение школьной формы для первоклассников</t>
  </si>
  <si>
    <t>Оплата проезда педработников в сельские школы</t>
  </si>
  <si>
    <t>без ПНО</t>
  </si>
  <si>
    <t>с ПНО</t>
  </si>
  <si>
    <t>Управление образования администрации Старооскольского городского округа</t>
  </si>
  <si>
    <t>Т.Н. Горожанкина</t>
  </si>
  <si>
    <t>Тел. 22-49-90</t>
  </si>
  <si>
    <t>Главный бухгалтер МКУ "ЦБО и РО"</t>
  </si>
  <si>
    <t>Т.М. Иванова</t>
  </si>
  <si>
    <t>Е.В. Грищук</t>
  </si>
  <si>
    <t>Начальник планово-финансового отдела</t>
  </si>
  <si>
    <t>Директор  муниципального бюджетного  учреждения</t>
  </si>
  <si>
    <t xml:space="preserve">Начальник управления образования администрации Старооскольского городского округа </t>
  </si>
  <si>
    <t>2.3.11.</t>
  </si>
  <si>
    <t>по доходам, полученным от предпринимательской и иной приносящей доход деятельности</t>
  </si>
  <si>
    <t>Утвержденный бюджет на 2015 (федеральный, областной, местный) КВФО 4</t>
  </si>
  <si>
    <t>лето</t>
  </si>
  <si>
    <t>гпд</t>
  </si>
  <si>
    <t>Субсидии на иные цели КВР 612-классное ру-во КВФО 5</t>
  </si>
  <si>
    <t>-образовательная деятельность по образовательным программам начального общего, основного общего и среднего общего образования.</t>
  </si>
  <si>
    <t>-образовательную деятельность по дополнительным общеобразовательным программам; программам профессионального обучения.</t>
  </si>
  <si>
    <r>
      <t>-консультационная,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</t>
    </r>
    <r>
      <rPr>
        <sz val="11"/>
        <color theme="1"/>
        <rFont val="Calibri"/>
        <family val="2"/>
      </rPr>
      <t>.</t>
    </r>
  </si>
  <si>
    <t>платные образовательные услуги (обучение по дополнительным образовательным программам, преподавание специальных курсов и циклов дисциплин, занятия с обучающимися углубленным изучением предметов и другие услуги), не предусмотренные соответствующими образовательными программами и федеральными государственными образовательными стандартами, а также образовательными стандартами, и иные платные услуги в случаях и в порядке, предусмотренном действующим законодательством и  Уставом.</t>
  </si>
  <si>
    <t xml:space="preserve">Субсидии на выполнение муниципального задания </t>
  </si>
  <si>
    <t xml:space="preserve">Субсидии на иные цели </t>
  </si>
  <si>
    <t>__________________С.В. Халеева</t>
  </si>
  <si>
    <t>"12"января 2017г.</t>
  </si>
  <si>
    <t>на 01.01.2017 г.</t>
  </si>
  <si>
    <t>целевые</t>
  </si>
  <si>
    <t>на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</si>
</sst>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/>
    </xf>
    <xf numFmtId="43" fontId="1" fillId="0" borderId="0" xfId="58" applyFont="1" applyBorder="1" applyAlignment="1">
      <alignment horizontal="center"/>
    </xf>
    <xf numFmtId="43" fontId="1" fillId="4" borderId="0" xfId="58" applyFont="1" applyFill="1" applyAlignment="1">
      <alignment/>
    </xf>
    <xf numFmtId="43" fontId="1" fillId="0" borderId="0" xfId="58" applyFont="1" applyBorder="1" applyAlignment="1">
      <alignment horizontal="center" vertical="center"/>
    </xf>
    <xf numFmtId="43" fontId="1" fillId="4" borderId="0" xfId="58" applyFont="1" applyFill="1" applyBorder="1" applyAlignment="1">
      <alignment horizontal="center" vertical="center"/>
    </xf>
    <xf numFmtId="43" fontId="1" fillId="0" borderId="0" xfId="58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left" wrapText="1"/>
    </xf>
    <xf numFmtId="4" fontId="0" fillId="35" borderId="0" xfId="0" applyNumberFormat="1" applyFill="1" applyBorder="1" applyAlignment="1">
      <alignment horizontal="center" vertical="center"/>
    </xf>
    <xf numFmtId="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43" fontId="1" fillId="35" borderId="0" xfId="58" applyFont="1" applyFill="1" applyBorder="1" applyAlignment="1">
      <alignment horizontal="center"/>
    </xf>
    <xf numFmtId="43" fontId="1" fillId="35" borderId="0" xfId="58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wrapText="1"/>
    </xf>
    <xf numFmtId="4" fontId="0" fillId="36" borderId="0" xfId="0" applyNumberForma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3" fontId="1" fillId="36" borderId="0" xfId="58" applyFont="1" applyFill="1" applyBorder="1" applyAlignment="1">
      <alignment horizontal="center"/>
    </xf>
    <xf numFmtId="43" fontId="1" fillId="36" borderId="0" xfId="58" applyFont="1" applyFill="1" applyBorder="1" applyAlignment="1">
      <alignment horizontal="center" vertical="center"/>
    </xf>
    <xf numFmtId="4" fontId="0" fillId="36" borderId="0" xfId="0" applyNumberFormat="1" applyFill="1" applyAlignment="1">
      <alignment horizontal="center"/>
    </xf>
    <xf numFmtId="43" fontId="3" fillId="36" borderId="0" xfId="58" applyFont="1" applyFill="1" applyAlignment="1">
      <alignment horizontal="center"/>
    </xf>
    <xf numFmtId="0" fontId="4" fillId="35" borderId="10" xfId="0" applyFont="1" applyFill="1" applyBorder="1" applyAlignment="1">
      <alignment/>
    </xf>
    <xf numFmtId="1" fontId="0" fillId="35" borderId="0" xfId="0" applyNumberFormat="1" applyFill="1" applyAlignment="1">
      <alignment/>
    </xf>
    <xf numFmtId="43" fontId="1" fillId="0" borderId="0" xfId="58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3" fontId="1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6" fillId="4" borderId="0" xfId="58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wrapText="1"/>
    </xf>
    <xf numFmtId="0" fontId="0" fillId="9" borderId="0" xfId="0" applyFill="1" applyAlignment="1">
      <alignment/>
    </xf>
    <xf numFmtId="0" fontId="2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left" wrapText="1"/>
    </xf>
    <xf numFmtId="4" fontId="0" fillId="9" borderId="0" xfId="0" applyNumberFormat="1" applyFill="1" applyBorder="1" applyAlignment="1">
      <alignment horizontal="center" vertical="center"/>
    </xf>
    <xf numFmtId="4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43" fontId="1" fillId="9" borderId="0" xfId="58" applyFont="1" applyFill="1" applyBorder="1" applyAlignment="1">
      <alignment horizontal="center"/>
    </xf>
    <xf numFmtId="43" fontId="1" fillId="9" borderId="0" xfId="58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43" fontId="4" fillId="0" borderId="12" xfId="58" applyFont="1" applyFill="1" applyBorder="1" applyAlignment="1">
      <alignment horizontal="center" vertical="center"/>
    </xf>
    <xf numFmtId="43" fontId="4" fillId="0" borderId="13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43" fontId="4" fillId="0" borderId="10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3" fontId="1" fillId="0" borderId="12" xfId="58" applyFont="1" applyFill="1" applyBorder="1" applyAlignment="1">
      <alignment horizontal="center" vertical="center"/>
    </xf>
    <xf numFmtId="43" fontId="1" fillId="0" borderId="13" xfId="58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37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37" borderId="0" xfId="0" applyFill="1" applyAlignment="1">
      <alignment horizontal="center"/>
    </xf>
    <xf numFmtId="0" fontId="7" fillId="37" borderId="0" xfId="0" applyFont="1" applyFill="1" applyAlignment="1">
      <alignment wrapText="1"/>
    </xf>
    <xf numFmtId="0" fontId="8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7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view="pageBreakPreview" zoomScale="75" zoomScaleNormal="78" zoomScaleSheetLayoutView="75" workbookViewId="0" topLeftCell="A1">
      <selection activeCell="G119" sqref="G119:H119"/>
    </sheetView>
  </sheetViews>
  <sheetFormatPr defaultColWidth="9.140625" defaultRowHeight="15"/>
  <cols>
    <col min="1" max="3" width="9.140625" style="17" customWidth="1"/>
    <col min="4" max="4" width="29.7109375" style="17" customWidth="1"/>
    <col min="5" max="5" width="11.7109375" style="17" customWidth="1"/>
    <col min="6" max="6" width="17.8515625" style="17" customWidth="1"/>
    <col min="7" max="7" width="9.7109375" style="17" customWidth="1"/>
    <col min="8" max="8" width="14.28125" style="17" customWidth="1"/>
    <col min="9" max="9" width="7.421875" style="17" customWidth="1"/>
    <col min="10" max="10" width="8.421875" style="17" customWidth="1"/>
    <col min="11" max="11" width="17.28125" style="0" customWidth="1"/>
    <col min="12" max="12" width="16.28125" style="0" customWidth="1"/>
    <col min="13" max="13" width="13.28125" style="41" customWidth="1"/>
    <col min="14" max="14" width="12.7109375" style="28" customWidth="1"/>
    <col min="15" max="15" width="15.8515625" style="78" customWidth="1"/>
    <col min="16" max="16" width="15.00390625" style="0" customWidth="1"/>
    <col min="17" max="18" width="15.8515625" style="0" customWidth="1"/>
    <col min="19" max="19" width="9.421875" style="0" customWidth="1"/>
    <col min="22" max="22" width="12.57421875" style="0" customWidth="1"/>
    <col min="23" max="23" width="10.421875" style="4" customWidth="1"/>
    <col min="24" max="24" width="13.28125" style="5" customWidth="1"/>
    <col min="26" max="26" width="10.421875" style="6" customWidth="1"/>
  </cols>
  <sheetData>
    <row r="1" spans="1:17" ht="15">
      <c r="A1" s="72"/>
      <c r="B1" s="72"/>
      <c r="C1" s="72"/>
      <c r="D1" s="72"/>
      <c r="E1" s="72"/>
      <c r="F1" s="72"/>
      <c r="G1" s="118" t="s">
        <v>156</v>
      </c>
      <c r="H1" s="118"/>
      <c r="I1" s="118"/>
      <c r="J1" s="118"/>
      <c r="K1" s="2"/>
      <c r="L1" s="2"/>
      <c r="M1" s="39"/>
      <c r="N1" s="26"/>
      <c r="O1" s="76"/>
      <c r="P1" s="2"/>
      <c r="Q1" s="2"/>
    </row>
    <row r="2" spans="1:17" ht="46.5" customHeight="1">
      <c r="A2" s="72"/>
      <c r="B2" s="72"/>
      <c r="C2" s="72"/>
      <c r="D2" s="72"/>
      <c r="E2" s="72"/>
      <c r="F2" s="72"/>
      <c r="G2" s="119" t="s">
        <v>196</v>
      </c>
      <c r="H2" s="119"/>
      <c r="I2" s="119"/>
      <c r="J2" s="119"/>
      <c r="K2" s="7"/>
      <c r="L2" s="7"/>
      <c r="M2" s="40"/>
      <c r="N2" s="27"/>
      <c r="O2" s="77"/>
      <c r="P2" s="7"/>
      <c r="Q2" s="7"/>
    </row>
    <row r="3" spans="1:17" ht="36.75" customHeight="1">
      <c r="A3" s="72"/>
      <c r="B3" s="72"/>
      <c r="C3" s="72"/>
      <c r="D3" s="72"/>
      <c r="E3" s="72"/>
      <c r="F3" s="72"/>
      <c r="G3" s="120" t="s">
        <v>209</v>
      </c>
      <c r="H3" s="120"/>
      <c r="I3" s="120"/>
      <c r="J3" s="120"/>
      <c r="K3" s="2"/>
      <c r="L3" s="2"/>
      <c r="M3" s="39"/>
      <c r="N3" s="26"/>
      <c r="O3" s="76"/>
      <c r="P3" s="2"/>
      <c r="Q3" s="2"/>
    </row>
    <row r="4" spans="1:17" ht="15.75">
      <c r="A4" s="72"/>
      <c r="B4" s="72"/>
      <c r="C4" s="72"/>
      <c r="D4" s="72"/>
      <c r="E4" s="72"/>
      <c r="F4" s="72"/>
      <c r="G4" s="73"/>
      <c r="H4" s="73"/>
      <c r="I4" s="73"/>
      <c r="J4" s="73"/>
      <c r="K4" s="2"/>
      <c r="L4" s="2"/>
      <c r="M4" s="39"/>
      <c r="N4" s="26"/>
      <c r="O4" s="76"/>
      <c r="P4" s="2"/>
      <c r="Q4" s="2"/>
    </row>
    <row r="5" spans="1:10" ht="15.75">
      <c r="A5" s="72"/>
      <c r="B5" s="72"/>
      <c r="C5" s="72"/>
      <c r="D5" s="72"/>
      <c r="E5" s="72"/>
      <c r="F5" s="72"/>
      <c r="G5" s="121" t="s">
        <v>210</v>
      </c>
      <c r="H5" s="121"/>
      <c r="I5" s="121"/>
      <c r="J5" s="121"/>
    </row>
    <row r="6" spans="1:10" ht="1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7" ht="15">
      <c r="A7" s="115" t="s">
        <v>155</v>
      </c>
      <c r="B7" s="115"/>
      <c r="C7" s="115"/>
      <c r="D7" s="115"/>
      <c r="E7" s="115"/>
      <c r="F7" s="115"/>
      <c r="G7" s="115"/>
      <c r="H7" s="115"/>
      <c r="I7" s="115"/>
      <c r="J7" s="115"/>
      <c r="K7" s="10"/>
      <c r="L7" s="10"/>
      <c r="M7" s="42"/>
      <c r="N7" s="29"/>
      <c r="O7" s="79"/>
      <c r="P7" s="10"/>
      <c r="Q7" s="10"/>
    </row>
    <row r="8" spans="1:17" ht="15">
      <c r="A8" s="115" t="s">
        <v>213</v>
      </c>
      <c r="B8" s="115"/>
      <c r="C8" s="115"/>
      <c r="D8" s="115"/>
      <c r="E8" s="115"/>
      <c r="F8" s="115"/>
      <c r="G8" s="115"/>
      <c r="H8" s="115"/>
      <c r="I8" s="115"/>
      <c r="J8" s="115"/>
      <c r="K8" s="10"/>
      <c r="L8" s="10"/>
      <c r="M8" s="42"/>
      <c r="N8" s="29"/>
      <c r="O8" s="79"/>
      <c r="P8" s="10"/>
      <c r="Q8" s="10"/>
    </row>
    <row r="9" spans="1:10" ht="1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7" ht="15">
      <c r="A11" s="72"/>
      <c r="B11" s="72"/>
      <c r="C11" s="72"/>
      <c r="D11" s="72"/>
      <c r="E11" s="72"/>
      <c r="F11" s="72"/>
      <c r="G11" s="118" t="s">
        <v>154</v>
      </c>
      <c r="H11" s="124"/>
      <c r="I11" s="125"/>
      <c r="J11" s="125"/>
      <c r="K11" s="11"/>
      <c r="L11" s="11"/>
      <c r="M11" s="43"/>
      <c r="N11" s="30"/>
      <c r="O11" s="80"/>
      <c r="P11" s="11"/>
      <c r="Q11" s="11"/>
    </row>
    <row r="12" spans="1:17" ht="15.75">
      <c r="A12" s="72"/>
      <c r="B12" s="72"/>
      <c r="C12" s="72"/>
      <c r="D12" s="128" t="str">
        <f>G5</f>
        <v>"12"января 2017г.</v>
      </c>
      <c r="E12" s="128"/>
      <c r="F12" s="128"/>
      <c r="G12" s="118" t="s">
        <v>153</v>
      </c>
      <c r="H12" s="124"/>
      <c r="I12" s="125"/>
      <c r="J12" s="125"/>
      <c r="K12" s="11"/>
      <c r="L12" s="11"/>
      <c r="M12" s="43"/>
      <c r="N12" s="30"/>
      <c r="O12" s="80"/>
      <c r="P12" s="11"/>
      <c r="Q12" s="11"/>
    </row>
    <row r="13" spans="1:17" ht="15">
      <c r="A13" s="74"/>
      <c r="B13" s="74"/>
      <c r="C13" s="74"/>
      <c r="D13" s="74"/>
      <c r="E13" s="74"/>
      <c r="F13" s="74"/>
      <c r="G13" s="74"/>
      <c r="H13" s="74"/>
      <c r="I13" s="126"/>
      <c r="J13" s="127"/>
      <c r="K13" s="11"/>
      <c r="L13" s="11"/>
      <c r="M13" s="43"/>
      <c r="N13" s="30"/>
      <c r="O13" s="80"/>
      <c r="P13" s="11"/>
      <c r="Q13" s="11"/>
    </row>
    <row r="14" spans="1:17" ht="81" customHeight="1">
      <c r="A14" s="96" t="s">
        <v>170</v>
      </c>
      <c r="B14" s="96"/>
      <c r="C14" s="96"/>
      <c r="D14" s="123" t="s">
        <v>167</v>
      </c>
      <c r="E14" s="123"/>
      <c r="F14" s="123"/>
      <c r="G14" s="117" t="s">
        <v>151</v>
      </c>
      <c r="H14" s="117"/>
      <c r="I14" s="105"/>
      <c r="J14" s="105"/>
      <c r="K14" s="11"/>
      <c r="L14" s="11"/>
      <c r="M14" s="43"/>
      <c r="N14" s="30"/>
      <c r="O14" s="80"/>
      <c r="P14" s="11"/>
      <c r="Q14" s="11"/>
    </row>
    <row r="15" spans="1:17" ht="15">
      <c r="A15" s="114" t="s">
        <v>150</v>
      </c>
      <c r="B15" s="114"/>
      <c r="C15" s="114"/>
      <c r="D15" s="95" t="s">
        <v>169</v>
      </c>
      <c r="E15" s="95"/>
      <c r="F15" s="95"/>
      <c r="G15" s="60"/>
      <c r="H15" s="60"/>
      <c r="I15" s="105"/>
      <c r="J15" s="105"/>
      <c r="K15" s="11"/>
      <c r="L15" s="11"/>
      <c r="M15" s="43"/>
      <c r="N15" s="30"/>
      <c r="O15" s="80"/>
      <c r="P15" s="11"/>
      <c r="Q15" s="11"/>
    </row>
    <row r="16" spans="1:17" ht="15">
      <c r="A16" s="114" t="s">
        <v>149</v>
      </c>
      <c r="B16" s="114"/>
      <c r="C16" s="114"/>
      <c r="D16" s="60"/>
      <c r="E16" s="60"/>
      <c r="F16" s="60"/>
      <c r="G16" s="117" t="s">
        <v>152</v>
      </c>
      <c r="H16" s="117"/>
      <c r="I16" s="105">
        <v>383</v>
      </c>
      <c r="J16" s="105"/>
      <c r="K16" s="11"/>
      <c r="L16" s="11"/>
      <c r="M16" s="43"/>
      <c r="N16" s="30"/>
      <c r="O16" s="80"/>
      <c r="P16" s="11"/>
      <c r="Q16" s="11"/>
    </row>
    <row r="17" spans="1:10" ht="1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7" ht="48" customHeight="1">
      <c r="A18" s="96" t="s">
        <v>148</v>
      </c>
      <c r="B18" s="96"/>
      <c r="C18" s="96"/>
      <c r="D18" s="116" t="s">
        <v>188</v>
      </c>
      <c r="E18" s="116"/>
      <c r="F18" s="116"/>
      <c r="G18" s="61"/>
      <c r="H18" s="61"/>
      <c r="I18" s="61"/>
      <c r="J18" s="61"/>
      <c r="K18" s="1"/>
      <c r="L18" s="1"/>
      <c r="M18" s="44"/>
      <c r="N18" s="31"/>
      <c r="O18" s="81"/>
      <c r="P18" s="1"/>
      <c r="Q18" s="1"/>
    </row>
    <row r="19" spans="1:10" ht="1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7" ht="72.75" customHeight="1">
      <c r="A20" s="96" t="s">
        <v>171</v>
      </c>
      <c r="B20" s="96"/>
      <c r="C20" s="96"/>
      <c r="D20" s="116" t="s">
        <v>168</v>
      </c>
      <c r="E20" s="116"/>
      <c r="F20" s="116"/>
      <c r="G20" s="61"/>
      <c r="H20" s="61"/>
      <c r="I20" s="61"/>
      <c r="J20" s="61"/>
      <c r="K20" s="1"/>
      <c r="L20" s="1"/>
      <c r="M20" s="44"/>
      <c r="N20" s="31"/>
      <c r="O20" s="81"/>
      <c r="P20" s="1"/>
      <c r="Q20" s="1"/>
    </row>
    <row r="21" spans="1:10" ht="1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7" ht="15">
      <c r="A22" s="109" t="s">
        <v>172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2"/>
      <c r="L22" s="2"/>
      <c r="M22" s="39"/>
      <c r="N22" s="26"/>
      <c r="O22" s="76"/>
      <c r="P22" s="2"/>
      <c r="Q22" s="2"/>
    </row>
    <row r="23" spans="1:10" ht="1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7" ht="15">
      <c r="A24" s="112" t="s">
        <v>173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9"/>
      <c r="L24" s="9"/>
      <c r="M24" s="45"/>
      <c r="N24" s="32"/>
      <c r="O24" s="82"/>
      <c r="P24" s="9"/>
      <c r="Q24" s="9"/>
    </row>
    <row r="25" spans="1:17" ht="30" customHeight="1">
      <c r="A25" s="106" t="s">
        <v>203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8"/>
      <c r="L25" s="8"/>
      <c r="M25" s="46"/>
      <c r="N25" s="33"/>
      <c r="O25" s="83"/>
      <c r="P25" s="8"/>
      <c r="Q25" s="8"/>
    </row>
    <row r="26" spans="1:17" ht="15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8"/>
      <c r="L26" s="8"/>
      <c r="M26" s="46"/>
      <c r="N26" s="33"/>
      <c r="O26" s="83"/>
      <c r="P26" s="8"/>
      <c r="Q26" s="8"/>
    </row>
    <row r="27" spans="1:17" ht="30" customHeight="1">
      <c r="A27" s="112" t="s">
        <v>174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8"/>
      <c r="L27" s="8"/>
      <c r="M27" s="46"/>
      <c r="N27" s="33"/>
      <c r="O27" s="83"/>
      <c r="P27" s="8"/>
      <c r="Q27" s="8"/>
    </row>
    <row r="28" spans="1:17" ht="22.5" customHeight="1">
      <c r="A28" s="106" t="s">
        <v>203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8"/>
      <c r="L28" s="8"/>
      <c r="M28" s="46"/>
      <c r="N28" s="33"/>
      <c r="O28" s="83"/>
      <c r="P28" s="8"/>
      <c r="Q28" s="8"/>
    </row>
    <row r="29" spans="1:10" ht="23.25" customHeight="1">
      <c r="A29" s="106" t="s">
        <v>204</v>
      </c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7" ht="33.75" customHeight="1">
      <c r="A30" s="113" t="s">
        <v>205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9"/>
      <c r="L30" s="9"/>
      <c r="M30" s="45"/>
      <c r="N30" s="32"/>
      <c r="O30" s="82"/>
      <c r="P30" s="9"/>
      <c r="Q30" s="9"/>
    </row>
    <row r="31" spans="1:17" ht="23.25" customHeight="1" hidden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8"/>
      <c r="L31" s="8"/>
      <c r="M31" s="46"/>
      <c r="N31" s="33"/>
      <c r="O31" s="83"/>
      <c r="P31" s="8"/>
      <c r="Q31" s="8"/>
    </row>
    <row r="32" spans="1:17" ht="33.75" customHeight="1">
      <c r="A32" s="112" t="s">
        <v>147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8"/>
      <c r="L32" s="8"/>
      <c r="M32" s="46"/>
      <c r="N32" s="33"/>
      <c r="O32" s="83"/>
      <c r="P32" s="8"/>
      <c r="Q32" s="8"/>
    </row>
    <row r="33" spans="1:17" ht="74.25" customHeight="1">
      <c r="A33" s="107" t="s">
        <v>206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8"/>
      <c r="L33" s="8"/>
      <c r="M33" s="46"/>
      <c r="N33" s="33"/>
      <c r="O33" s="83"/>
      <c r="P33" s="8"/>
      <c r="Q33" s="8"/>
    </row>
    <row r="34" spans="1:10" ht="1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7" ht="31.5" customHeight="1">
      <c r="A35" s="109" t="s">
        <v>146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2"/>
      <c r="L35" s="2"/>
      <c r="M35" s="39"/>
      <c r="N35" s="26"/>
      <c r="O35" s="76"/>
      <c r="P35" s="2"/>
      <c r="Q35" s="2"/>
    </row>
    <row r="36" spans="1:17" ht="16.5" customHeight="1">
      <c r="A36" s="130" t="s">
        <v>211</v>
      </c>
      <c r="B36" s="97"/>
      <c r="C36" s="97"/>
      <c r="D36" s="97"/>
      <c r="E36" s="97"/>
      <c r="F36" s="97"/>
      <c r="G36" s="97"/>
      <c r="H36" s="97"/>
      <c r="I36" s="97"/>
      <c r="J36" s="97"/>
      <c r="K36" s="11"/>
      <c r="L36" s="11"/>
      <c r="M36" s="43"/>
      <c r="N36" s="30"/>
      <c r="O36" s="80"/>
      <c r="P36" s="11"/>
      <c r="Q36" s="11"/>
    </row>
    <row r="37" spans="1:17" ht="15">
      <c r="A37" s="62" t="s">
        <v>0</v>
      </c>
      <c r="B37" s="105" t="s">
        <v>1</v>
      </c>
      <c r="C37" s="105"/>
      <c r="D37" s="105"/>
      <c r="E37" s="105"/>
      <c r="F37" s="105"/>
      <c r="G37" s="105"/>
      <c r="H37" s="105" t="s">
        <v>2</v>
      </c>
      <c r="I37" s="105"/>
      <c r="J37" s="105"/>
      <c r="K37" s="11"/>
      <c r="L37" s="11"/>
      <c r="M37" s="43"/>
      <c r="N37" s="30"/>
      <c r="O37" s="80"/>
      <c r="P37" s="11"/>
      <c r="Q37" s="11"/>
    </row>
    <row r="38" spans="1:17" ht="15">
      <c r="A38" s="63" t="s">
        <v>3</v>
      </c>
      <c r="B38" s="129" t="s">
        <v>4</v>
      </c>
      <c r="C38" s="129"/>
      <c r="D38" s="129"/>
      <c r="E38" s="129"/>
      <c r="F38" s="129"/>
      <c r="G38" s="129"/>
      <c r="H38" s="111">
        <v>46798755.3</v>
      </c>
      <c r="I38" s="111"/>
      <c r="J38" s="111"/>
      <c r="K38" s="12"/>
      <c r="L38" s="12"/>
      <c r="M38" s="47"/>
      <c r="N38" s="34"/>
      <c r="O38" s="84"/>
      <c r="P38" s="12"/>
      <c r="Q38" s="12"/>
    </row>
    <row r="39" spans="1:17" ht="15">
      <c r="A39" s="63"/>
      <c r="B39" s="129" t="s">
        <v>5</v>
      </c>
      <c r="C39" s="129"/>
      <c r="D39" s="129"/>
      <c r="E39" s="129"/>
      <c r="F39" s="129"/>
      <c r="G39" s="129"/>
      <c r="H39" s="111"/>
      <c r="I39" s="111"/>
      <c r="J39" s="111"/>
      <c r="K39" s="12"/>
      <c r="L39" s="12"/>
      <c r="M39" s="47"/>
      <c r="N39" s="34"/>
      <c r="O39" s="84"/>
      <c r="P39" s="12"/>
      <c r="Q39" s="12"/>
    </row>
    <row r="40" spans="1:17" ht="15">
      <c r="A40" s="63" t="s">
        <v>6</v>
      </c>
      <c r="B40" s="110" t="s">
        <v>7</v>
      </c>
      <c r="C40" s="110"/>
      <c r="D40" s="110"/>
      <c r="E40" s="110"/>
      <c r="F40" s="110"/>
      <c r="G40" s="110"/>
      <c r="H40" s="111">
        <v>41478901.29</v>
      </c>
      <c r="I40" s="111"/>
      <c r="J40" s="111"/>
      <c r="K40" s="12"/>
      <c r="L40" s="12"/>
      <c r="M40" s="47"/>
      <c r="N40" s="34"/>
      <c r="O40" s="84"/>
      <c r="P40" s="12"/>
      <c r="Q40" s="12"/>
    </row>
    <row r="41" spans="1:17" ht="16.5" customHeight="1">
      <c r="A41" s="63"/>
      <c r="B41" s="110" t="s">
        <v>8</v>
      </c>
      <c r="C41" s="110"/>
      <c r="D41" s="110"/>
      <c r="E41" s="110"/>
      <c r="F41" s="110"/>
      <c r="G41" s="110"/>
      <c r="H41" s="111"/>
      <c r="I41" s="111"/>
      <c r="J41" s="111"/>
      <c r="K41" s="12"/>
      <c r="L41" s="12"/>
      <c r="M41" s="47"/>
      <c r="N41" s="34"/>
      <c r="O41" s="84"/>
      <c r="P41" s="12"/>
      <c r="Q41" s="12"/>
    </row>
    <row r="42" spans="1:17" ht="31.5" customHeight="1">
      <c r="A42" s="63" t="s">
        <v>9</v>
      </c>
      <c r="B42" s="110" t="s">
        <v>10</v>
      </c>
      <c r="C42" s="110"/>
      <c r="D42" s="110"/>
      <c r="E42" s="110"/>
      <c r="F42" s="110"/>
      <c r="G42" s="110"/>
      <c r="H42" s="111">
        <v>41478901.29</v>
      </c>
      <c r="I42" s="111"/>
      <c r="J42" s="111"/>
      <c r="K42" s="12"/>
      <c r="L42" s="12"/>
      <c r="M42" s="47"/>
      <c r="N42" s="34"/>
      <c r="O42" s="84"/>
      <c r="P42" s="12"/>
      <c r="Q42" s="12"/>
    </row>
    <row r="43" spans="1:17" ht="35.25" customHeight="1">
      <c r="A43" s="63" t="s">
        <v>11</v>
      </c>
      <c r="B43" s="110" t="s">
        <v>175</v>
      </c>
      <c r="C43" s="110"/>
      <c r="D43" s="110"/>
      <c r="E43" s="110"/>
      <c r="F43" s="110"/>
      <c r="G43" s="110"/>
      <c r="H43" s="111"/>
      <c r="I43" s="111"/>
      <c r="J43" s="111"/>
      <c r="K43" s="12"/>
      <c r="L43" s="12"/>
      <c r="M43" s="47"/>
      <c r="N43" s="34"/>
      <c r="O43" s="84"/>
      <c r="P43" s="12"/>
      <c r="Q43" s="12"/>
    </row>
    <row r="44" spans="1:17" ht="30" customHeight="1">
      <c r="A44" s="63" t="s">
        <v>12</v>
      </c>
      <c r="B44" s="110" t="s">
        <v>176</v>
      </c>
      <c r="C44" s="110"/>
      <c r="D44" s="110"/>
      <c r="E44" s="110"/>
      <c r="F44" s="110"/>
      <c r="G44" s="110"/>
      <c r="H44" s="111"/>
      <c r="I44" s="111"/>
      <c r="J44" s="111"/>
      <c r="K44" s="12"/>
      <c r="L44" s="12"/>
      <c r="M44" s="47"/>
      <c r="N44" s="34"/>
      <c r="O44" s="84"/>
      <c r="P44" s="12"/>
      <c r="Q44" s="12"/>
    </row>
    <row r="45" spans="1:17" ht="30" customHeight="1">
      <c r="A45" s="63" t="s">
        <v>13</v>
      </c>
      <c r="B45" s="110" t="s">
        <v>14</v>
      </c>
      <c r="C45" s="110"/>
      <c r="D45" s="110"/>
      <c r="E45" s="110"/>
      <c r="F45" s="110"/>
      <c r="G45" s="110"/>
      <c r="H45" s="111">
        <v>25335143.19</v>
      </c>
      <c r="I45" s="111"/>
      <c r="J45" s="111"/>
      <c r="K45" s="12"/>
      <c r="L45" s="12"/>
      <c r="M45" s="47"/>
      <c r="N45" s="34"/>
      <c r="O45" s="84"/>
      <c r="P45" s="12"/>
      <c r="Q45" s="12"/>
    </row>
    <row r="46" spans="1:17" ht="30.75" customHeight="1">
      <c r="A46" s="63" t="s">
        <v>15</v>
      </c>
      <c r="B46" s="110" t="s">
        <v>16</v>
      </c>
      <c r="C46" s="110"/>
      <c r="D46" s="110"/>
      <c r="E46" s="110"/>
      <c r="F46" s="110"/>
      <c r="G46" s="110"/>
      <c r="H46" s="111">
        <v>5319854.01</v>
      </c>
      <c r="I46" s="111"/>
      <c r="J46" s="111"/>
      <c r="K46" s="12"/>
      <c r="L46" s="12"/>
      <c r="M46" s="47"/>
      <c r="N46" s="34"/>
      <c r="O46" s="84"/>
      <c r="P46" s="12"/>
      <c r="Q46" s="12"/>
    </row>
    <row r="47" spans="1:17" ht="15">
      <c r="A47" s="63"/>
      <c r="B47" s="110" t="s">
        <v>8</v>
      </c>
      <c r="C47" s="110"/>
      <c r="D47" s="110"/>
      <c r="E47" s="110"/>
      <c r="F47" s="110"/>
      <c r="G47" s="110"/>
      <c r="H47" s="111"/>
      <c r="I47" s="111"/>
      <c r="J47" s="111"/>
      <c r="K47" s="12"/>
      <c r="L47" s="12"/>
      <c r="M47" s="47"/>
      <c r="N47" s="34"/>
      <c r="O47" s="84"/>
      <c r="P47" s="12"/>
      <c r="Q47" s="12"/>
    </row>
    <row r="48" spans="1:17" ht="15">
      <c r="A48" s="63" t="s">
        <v>17</v>
      </c>
      <c r="B48" s="110" t="s">
        <v>18</v>
      </c>
      <c r="C48" s="110"/>
      <c r="D48" s="110"/>
      <c r="E48" s="110"/>
      <c r="F48" s="110"/>
      <c r="G48" s="110"/>
      <c r="H48" s="111">
        <v>2896047.16</v>
      </c>
      <c r="I48" s="111"/>
      <c r="J48" s="111"/>
      <c r="K48" s="12"/>
      <c r="L48" s="12"/>
      <c r="M48" s="47"/>
      <c r="N48" s="34"/>
      <c r="O48" s="84"/>
      <c r="P48" s="12"/>
      <c r="Q48" s="12"/>
    </row>
    <row r="49" spans="1:17" ht="15">
      <c r="A49" s="63" t="s">
        <v>19</v>
      </c>
      <c r="B49" s="110" t="s">
        <v>20</v>
      </c>
      <c r="C49" s="110"/>
      <c r="D49" s="110"/>
      <c r="E49" s="110"/>
      <c r="F49" s="110"/>
      <c r="G49" s="110"/>
      <c r="H49" s="111">
        <v>625374.44</v>
      </c>
      <c r="I49" s="111"/>
      <c r="J49" s="111"/>
      <c r="K49" s="12"/>
      <c r="L49" s="12"/>
      <c r="M49" s="47"/>
      <c r="N49" s="34"/>
      <c r="O49" s="84"/>
      <c r="P49" s="12"/>
      <c r="Q49" s="12"/>
    </row>
    <row r="50" spans="1:17" ht="15">
      <c r="A50" s="63" t="s">
        <v>21</v>
      </c>
      <c r="B50" s="110" t="s">
        <v>22</v>
      </c>
      <c r="C50" s="110"/>
      <c r="D50" s="110"/>
      <c r="E50" s="110"/>
      <c r="F50" s="110"/>
      <c r="G50" s="110"/>
      <c r="H50" s="111">
        <f>SUM(H52,H53,H65)</f>
        <v>-5896.14</v>
      </c>
      <c r="I50" s="111"/>
      <c r="J50" s="111"/>
      <c r="K50" s="12"/>
      <c r="L50" s="12"/>
      <c r="M50" s="47"/>
      <c r="N50" s="34"/>
      <c r="O50" s="84"/>
      <c r="P50" s="12"/>
      <c r="Q50" s="12"/>
    </row>
    <row r="51" spans="1:17" ht="15">
      <c r="A51" s="63"/>
      <c r="B51" s="110" t="s">
        <v>5</v>
      </c>
      <c r="C51" s="110"/>
      <c r="D51" s="110"/>
      <c r="E51" s="110"/>
      <c r="F51" s="110"/>
      <c r="G51" s="110"/>
      <c r="H51" s="111"/>
      <c r="I51" s="111"/>
      <c r="J51" s="111"/>
      <c r="K51" s="12"/>
      <c r="L51" s="12"/>
      <c r="M51" s="47"/>
      <c r="N51" s="34"/>
      <c r="O51" s="84"/>
      <c r="P51" s="12"/>
      <c r="Q51" s="12"/>
    </row>
    <row r="52" spans="1:17" ht="36" customHeight="1">
      <c r="A52" s="63" t="s">
        <v>23</v>
      </c>
      <c r="B52" s="110" t="s">
        <v>24</v>
      </c>
      <c r="C52" s="110"/>
      <c r="D52" s="110"/>
      <c r="E52" s="110"/>
      <c r="F52" s="110"/>
      <c r="G52" s="110"/>
      <c r="H52" s="111"/>
      <c r="I52" s="111"/>
      <c r="J52" s="111"/>
      <c r="K52" s="12"/>
      <c r="L52" s="12"/>
      <c r="M52" s="47"/>
      <c r="N52" s="34"/>
      <c r="O52" s="84"/>
      <c r="P52" s="12"/>
      <c r="Q52" s="12"/>
    </row>
    <row r="53" spans="1:17" ht="35.25" customHeight="1">
      <c r="A53" s="63" t="s">
        <v>25</v>
      </c>
      <c r="B53" s="110" t="s">
        <v>157</v>
      </c>
      <c r="C53" s="110"/>
      <c r="D53" s="110"/>
      <c r="E53" s="110"/>
      <c r="F53" s="110"/>
      <c r="G53" s="110"/>
      <c r="H53" s="122">
        <f>SUM(H55:J64)</f>
        <v>0</v>
      </c>
      <c r="I53" s="122"/>
      <c r="J53" s="122"/>
      <c r="K53" s="12"/>
      <c r="L53" s="12"/>
      <c r="M53" s="47"/>
      <c r="N53" s="34"/>
      <c r="O53" s="84"/>
      <c r="P53" s="12"/>
      <c r="Q53" s="12"/>
    </row>
    <row r="54" spans="1:17" ht="15">
      <c r="A54" s="63"/>
      <c r="B54" s="110" t="s">
        <v>8</v>
      </c>
      <c r="C54" s="110"/>
      <c r="D54" s="110"/>
      <c r="E54" s="110"/>
      <c r="F54" s="110"/>
      <c r="G54" s="110"/>
      <c r="H54" s="111"/>
      <c r="I54" s="111"/>
      <c r="J54" s="111"/>
      <c r="K54" s="12"/>
      <c r="L54" s="12"/>
      <c r="M54" s="47"/>
      <c r="N54" s="34"/>
      <c r="O54" s="84"/>
      <c r="P54" s="12"/>
      <c r="Q54" s="12"/>
    </row>
    <row r="55" spans="1:17" ht="15.75" customHeight="1">
      <c r="A55" s="63" t="s">
        <v>26</v>
      </c>
      <c r="B55" s="110" t="s">
        <v>27</v>
      </c>
      <c r="C55" s="110"/>
      <c r="D55" s="110"/>
      <c r="E55" s="110"/>
      <c r="F55" s="110"/>
      <c r="G55" s="110"/>
      <c r="H55" s="111"/>
      <c r="I55" s="111"/>
      <c r="J55" s="111"/>
      <c r="K55" s="12"/>
      <c r="L55" s="12"/>
      <c r="M55" s="47"/>
      <c r="N55" s="34"/>
      <c r="O55" s="84"/>
      <c r="P55" s="12"/>
      <c r="Q55" s="12"/>
    </row>
    <row r="56" spans="1:17" ht="15">
      <c r="A56" s="63" t="s">
        <v>28</v>
      </c>
      <c r="B56" s="110" t="s">
        <v>29</v>
      </c>
      <c r="C56" s="110"/>
      <c r="D56" s="110"/>
      <c r="E56" s="110"/>
      <c r="F56" s="110"/>
      <c r="G56" s="110"/>
      <c r="H56" s="111"/>
      <c r="I56" s="111"/>
      <c r="J56" s="111"/>
      <c r="K56" s="12"/>
      <c r="L56" s="12"/>
      <c r="M56" s="47"/>
      <c r="N56" s="34"/>
      <c r="O56" s="84"/>
      <c r="P56" s="12"/>
      <c r="Q56" s="12"/>
    </row>
    <row r="57" spans="1:17" ht="15">
      <c r="A57" s="63" t="s">
        <v>30</v>
      </c>
      <c r="B57" s="110" t="s">
        <v>31</v>
      </c>
      <c r="C57" s="110"/>
      <c r="D57" s="110"/>
      <c r="E57" s="110"/>
      <c r="F57" s="110"/>
      <c r="G57" s="110"/>
      <c r="H57" s="122"/>
      <c r="I57" s="122"/>
      <c r="J57" s="122"/>
      <c r="K57" s="12"/>
      <c r="L57" s="12"/>
      <c r="M57" s="47"/>
      <c r="N57" s="34"/>
      <c r="O57" s="84"/>
      <c r="P57" s="12"/>
      <c r="Q57" s="12"/>
    </row>
    <row r="58" spans="1:17" ht="15">
      <c r="A58" s="63" t="s">
        <v>32</v>
      </c>
      <c r="B58" s="110" t="s">
        <v>33</v>
      </c>
      <c r="C58" s="110"/>
      <c r="D58" s="110"/>
      <c r="E58" s="110"/>
      <c r="F58" s="110"/>
      <c r="G58" s="110"/>
      <c r="H58" s="111"/>
      <c r="I58" s="111"/>
      <c r="J58" s="111"/>
      <c r="K58" s="12"/>
      <c r="L58" s="12"/>
      <c r="M58" s="47"/>
      <c r="N58" s="34"/>
      <c r="O58" s="84"/>
      <c r="P58" s="12"/>
      <c r="Q58" s="12"/>
    </row>
    <row r="59" spans="1:17" ht="15">
      <c r="A59" s="63" t="s">
        <v>34</v>
      </c>
      <c r="B59" s="110" t="s">
        <v>35</v>
      </c>
      <c r="C59" s="110"/>
      <c r="D59" s="110"/>
      <c r="E59" s="110"/>
      <c r="F59" s="110"/>
      <c r="G59" s="110"/>
      <c r="H59" s="122"/>
      <c r="I59" s="122"/>
      <c r="J59" s="122"/>
      <c r="K59" s="12"/>
      <c r="L59" s="12"/>
      <c r="M59" s="47"/>
      <c r="N59" s="34"/>
      <c r="O59" s="84"/>
      <c r="P59" s="12"/>
      <c r="Q59" s="12"/>
    </row>
    <row r="60" spans="1:17" ht="15">
      <c r="A60" s="64" t="s">
        <v>36</v>
      </c>
      <c r="B60" s="110" t="s">
        <v>37</v>
      </c>
      <c r="C60" s="110"/>
      <c r="D60" s="110"/>
      <c r="E60" s="110"/>
      <c r="F60" s="110"/>
      <c r="G60" s="110"/>
      <c r="H60" s="111"/>
      <c r="I60" s="111"/>
      <c r="J60" s="111"/>
      <c r="K60" s="12"/>
      <c r="L60" s="12"/>
      <c r="M60" s="47"/>
      <c r="N60" s="34"/>
      <c r="O60" s="84"/>
      <c r="P60" s="12"/>
      <c r="Q60" s="12"/>
    </row>
    <row r="61" spans="1:17" ht="15">
      <c r="A61" s="63" t="s">
        <v>38</v>
      </c>
      <c r="B61" s="110" t="s">
        <v>39</v>
      </c>
      <c r="C61" s="110"/>
      <c r="D61" s="110"/>
      <c r="E61" s="110"/>
      <c r="F61" s="110"/>
      <c r="G61" s="110"/>
      <c r="H61" s="111"/>
      <c r="I61" s="111"/>
      <c r="J61" s="111"/>
      <c r="K61" s="12"/>
      <c r="L61" s="12"/>
      <c r="M61" s="47"/>
      <c r="N61" s="34"/>
      <c r="O61" s="84"/>
      <c r="P61" s="12"/>
      <c r="Q61" s="12"/>
    </row>
    <row r="62" spans="1:17" ht="15">
      <c r="A62" s="63" t="s">
        <v>40</v>
      </c>
      <c r="B62" s="110" t="s">
        <v>41</v>
      </c>
      <c r="C62" s="110"/>
      <c r="D62" s="110"/>
      <c r="E62" s="110"/>
      <c r="F62" s="110"/>
      <c r="G62" s="110"/>
      <c r="H62" s="111"/>
      <c r="I62" s="111"/>
      <c r="J62" s="111"/>
      <c r="K62" s="12"/>
      <c r="L62" s="12"/>
      <c r="M62" s="47"/>
      <c r="N62" s="34"/>
      <c r="O62" s="84"/>
      <c r="P62" s="12"/>
      <c r="Q62" s="12"/>
    </row>
    <row r="63" spans="1:17" ht="15">
      <c r="A63" s="63" t="s">
        <v>42</v>
      </c>
      <c r="B63" s="110" t="s">
        <v>43</v>
      </c>
      <c r="C63" s="110"/>
      <c r="D63" s="110"/>
      <c r="E63" s="110"/>
      <c r="F63" s="110"/>
      <c r="G63" s="110"/>
      <c r="H63" s="111"/>
      <c r="I63" s="111"/>
      <c r="J63" s="111"/>
      <c r="K63" s="12"/>
      <c r="L63" s="12"/>
      <c r="M63" s="47"/>
      <c r="N63" s="34"/>
      <c r="O63" s="84"/>
      <c r="P63" s="12"/>
      <c r="Q63" s="12"/>
    </row>
    <row r="64" spans="1:17" ht="15">
      <c r="A64" s="63" t="s">
        <v>44</v>
      </c>
      <c r="B64" s="110" t="s">
        <v>45</v>
      </c>
      <c r="C64" s="110"/>
      <c r="D64" s="110"/>
      <c r="E64" s="110"/>
      <c r="F64" s="110"/>
      <c r="G64" s="110"/>
      <c r="H64" s="111"/>
      <c r="I64" s="111"/>
      <c r="J64" s="111"/>
      <c r="K64" s="12"/>
      <c r="L64" s="12"/>
      <c r="M64" s="47"/>
      <c r="N64" s="34"/>
      <c r="O64" s="84"/>
      <c r="P64" s="12"/>
      <c r="Q64" s="12"/>
    </row>
    <row r="65" spans="1:17" ht="39" customHeight="1">
      <c r="A65" s="63" t="s">
        <v>46</v>
      </c>
      <c r="B65" s="110" t="s">
        <v>47</v>
      </c>
      <c r="C65" s="110"/>
      <c r="D65" s="110"/>
      <c r="E65" s="110"/>
      <c r="F65" s="110"/>
      <c r="G65" s="110"/>
      <c r="H65" s="122">
        <f>SUM(H67:J77)</f>
        <v>-5896.14</v>
      </c>
      <c r="I65" s="122"/>
      <c r="J65" s="122"/>
      <c r="K65" s="12"/>
      <c r="L65" s="12"/>
      <c r="M65" s="47"/>
      <c r="N65" s="34"/>
      <c r="O65" s="84"/>
      <c r="P65" s="12"/>
      <c r="Q65" s="12"/>
    </row>
    <row r="66" spans="1:17" ht="15">
      <c r="A66" s="63"/>
      <c r="B66" s="110" t="s">
        <v>8</v>
      </c>
      <c r="C66" s="110"/>
      <c r="D66" s="110"/>
      <c r="E66" s="110"/>
      <c r="F66" s="110"/>
      <c r="G66" s="110"/>
      <c r="H66" s="111"/>
      <c r="I66" s="111"/>
      <c r="J66" s="111"/>
      <c r="K66" s="12"/>
      <c r="L66" s="12"/>
      <c r="M66" s="47"/>
      <c r="N66" s="34"/>
      <c r="O66" s="84"/>
      <c r="P66" s="12"/>
      <c r="Q66" s="12"/>
    </row>
    <row r="67" spans="1:17" ht="15">
      <c r="A67" s="63" t="s">
        <v>48</v>
      </c>
      <c r="B67" s="110" t="s">
        <v>27</v>
      </c>
      <c r="C67" s="110"/>
      <c r="D67" s="110"/>
      <c r="E67" s="110"/>
      <c r="F67" s="110"/>
      <c r="G67" s="110"/>
      <c r="H67" s="111"/>
      <c r="I67" s="111"/>
      <c r="J67" s="111"/>
      <c r="K67" s="12"/>
      <c r="L67" s="12"/>
      <c r="M67" s="47"/>
      <c r="N67" s="34"/>
      <c r="O67" s="84"/>
      <c r="P67" s="12"/>
      <c r="Q67" s="12"/>
    </row>
    <row r="68" spans="1:17" ht="15">
      <c r="A68" s="63" t="s">
        <v>49</v>
      </c>
      <c r="B68" s="110" t="s">
        <v>29</v>
      </c>
      <c r="C68" s="110"/>
      <c r="D68" s="110"/>
      <c r="E68" s="110"/>
      <c r="F68" s="110"/>
      <c r="G68" s="110"/>
      <c r="H68" s="111"/>
      <c r="I68" s="111"/>
      <c r="J68" s="111"/>
      <c r="K68" s="12"/>
      <c r="L68" s="12"/>
      <c r="M68" s="47"/>
      <c r="N68" s="34"/>
      <c r="O68" s="84"/>
      <c r="P68" s="12"/>
      <c r="Q68" s="12"/>
    </row>
    <row r="69" spans="1:17" ht="15">
      <c r="A69" s="63" t="s">
        <v>50</v>
      </c>
      <c r="B69" s="110" t="s">
        <v>31</v>
      </c>
      <c r="C69" s="110"/>
      <c r="D69" s="110"/>
      <c r="E69" s="110"/>
      <c r="F69" s="110"/>
      <c r="G69" s="110"/>
      <c r="H69" s="111"/>
      <c r="I69" s="111"/>
      <c r="J69" s="111"/>
      <c r="K69" s="12"/>
      <c r="L69" s="12"/>
      <c r="M69" s="47"/>
      <c r="N69" s="34"/>
      <c r="O69" s="84"/>
      <c r="P69" s="12"/>
      <c r="Q69" s="12"/>
    </row>
    <row r="70" spans="1:17" ht="15">
      <c r="A70" s="63" t="s">
        <v>51</v>
      </c>
      <c r="B70" s="110" t="s">
        <v>33</v>
      </c>
      <c r="C70" s="110"/>
      <c r="D70" s="110"/>
      <c r="E70" s="110"/>
      <c r="F70" s="110"/>
      <c r="G70" s="110"/>
      <c r="H70" s="111"/>
      <c r="I70" s="111"/>
      <c r="J70" s="111"/>
      <c r="K70" s="12"/>
      <c r="L70" s="12"/>
      <c r="M70" s="47"/>
      <c r="N70" s="34"/>
      <c r="O70" s="84"/>
      <c r="P70" s="12"/>
      <c r="Q70" s="12"/>
    </row>
    <row r="71" spans="1:17" ht="15">
      <c r="A71" s="63" t="s">
        <v>52</v>
      </c>
      <c r="B71" s="110" t="s">
        <v>35</v>
      </c>
      <c r="C71" s="110"/>
      <c r="D71" s="110"/>
      <c r="E71" s="110"/>
      <c r="F71" s="110"/>
      <c r="G71" s="110"/>
      <c r="H71" s="122"/>
      <c r="I71" s="122"/>
      <c r="J71" s="122"/>
      <c r="K71" s="12"/>
      <c r="L71" s="12"/>
      <c r="M71" s="47"/>
      <c r="N71" s="34"/>
      <c r="O71" s="84"/>
      <c r="P71" s="12"/>
      <c r="Q71" s="12"/>
    </row>
    <row r="72" spans="1:17" ht="15">
      <c r="A72" s="63" t="s">
        <v>53</v>
      </c>
      <c r="B72" s="110" t="s">
        <v>37</v>
      </c>
      <c r="C72" s="110"/>
      <c r="D72" s="110"/>
      <c r="E72" s="110"/>
      <c r="F72" s="110"/>
      <c r="G72" s="110"/>
      <c r="H72" s="111"/>
      <c r="I72" s="111"/>
      <c r="J72" s="111"/>
      <c r="K72" s="12"/>
      <c r="L72" s="12"/>
      <c r="M72" s="47"/>
      <c r="N72" s="34"/>
      <c r="O72" s="84"/>
      <c r="P72" s="12"/>
      <c r="Q72" s="12"/>
    </row>
    <row r="73" spans="1:17" ht="15">
      <c r="A73" s="63" t="s">
        <v>54</v>
      </c>
      <c r="B73" s="110" t="s">
        <v>39</v>
      </c>
      <c r="C73" s="110"/>
      <c r="D73" s="110"/>
      <c r="E73" s="110"/>
      <c r="F73" s="110"/>
      <c r="G73" s="110"/>
      <c r="H73" s="111"/>
      <c r="I73" s="111"/>
      <c r="J73" s="111"/>
      <c r="K73" s="12"/>
      <c r="L73" s="12"/>
      <c r="M73" s="47"/>
      <c r="N73" s="34"/>
      <c r="O73" s="84"/>
      <c r="P73" s="12"/>
      <c r="Q73" s="12"/>
    </row>
    <row r="74" spans="1:17" ht="15">
      <c r="A74" s="63" t="s">
        <v>55</v>
      </c>
      <c r="B74" s="110" t="s">
        <v>41</v>
      </c>
      <c r="C74" s="110"/>
      <c r="D74" s="110"/>
      <c r="E74" s="110"/>
      <c r="F74" s="110"/>
      <c r="G74" s="110"/>
      <c r="H74" s="111"/>
      <c r="I74" s="111"/>
      <c r="J74" s="111"/>
      <c r="K74" s="12"/>
      <c r="L74" s="12"/>
      <c r="M74" s="47"/>
      <c r="N74" s="34"/>
      <c r="O74" s="84"/>
      <c r="P74" s="12"/>
      <c r="Q74" s="12"/>
    </row>
    <row r="75" spans="1:17" ht="15">
      <c r="A75" s="63" t="s">
        <v>56</v>
      </c>
      <c r="B75" s="110" t="s">
        <v>43</v>
      </c>
      <c r="C75" s="110"/>
      <c r="D75" s="110"/>
      <c r="E75" s="110"/>
      <c r="F75" s="110"/>
      <c r="G75" s="110"/>
      <c r="H75" s="111"/>
      <c r="I75" s="111"/>
      <c r="J75" s="111"/>
      <c r="K75" s="12"/>
      <c r="L75" s="12"/>
      <c r="M75" s="47"/>
      <c r="N75" s="34"/>
      <c r="O75" s="84"/>
      <c r="P75" s="12"/>
      <c r="Q75" s="12"/>
    </row>
    <row r="76" spans="1:17" ht="15">
      <c r="A76" s="63" t="s">
        <v>57</v>
      </c>
      <c r="B76" s="110" t="s">
        <v>45</v>
      </c>
      <c r="C76" s="110"/>
      <c r="D76" s="110"/>
      <c r="E76" s="110"/>
      <c r="F76" s="110"/>
      <c r="G76" s="110"/>
      <c r="H76" s="111"/>
      <c r="I76" s="111"/>
      <c r="J76" s="111"/>
      <c r="K76" s="12"/>
      <c r="L76" s="12"/>
      <c r="M76" s="47"/>
      <c r="N76" s="34"/>
      <c r="O76" s="84"/>
      <c r="P76" s="12"/>
      <c r="Q76" s="12"/>
    </row>
    <row r="77" spans="1:17" ht="35.25" customHeight="1">
      <c r="A77" s="63" t="s">
        <v>197</v>
      </c>
      <c r="B77" s="110" t="s">
        <v>198</v>
      </c>
      <c r="C77" s="110"/>
      <c r="D77" s="110"/>
      <c r="E77" s="110"/>
      <c r="F77" s="110"/>
      <c r="G77" s="110"/>
      <c r="H77" s="122">
        <v>-5896.14</v>
      </c>
      <c r="I77" s="122"/>
      <c r="J77" s="122"/>
      <c r="K77" s="12"/>
      <c r="L77" s="12"/>
      <c r="M77" s="47"/>
      <c r="N77" s="34"/>
      <c r="O77" s="84"/>
      <c r="P77" s="12"/>
      <c r="Q77" s="12"/>
    </row>
    <row r="78" spans="1:17" ht="15">
      <c r="A78" s="63" t="s">
        <v>58</v>
      </c>
      <c r="B78" s="110" t="s">
        <v>59</v>
      </c>
      <c r="C78" s="110"/>
      <c r="D78" s="110"/>
      <c r="E78" s="110"/>
      <c r="F78" s="110"/>
      <c r="G78" s="110"/>
      <c r="H78" s="111">
        <f>SUM(H80,H81,H96)</f>
        <v>147208</v>
      </c>
      <c r="I78" s="111"/>
      <c r="J78" s="111"/>
      <c r="K78" s="12"/>
      <c r="L78" s="12"/>
      <c r="M78" s="47"/>
      <c r="N78" s="34"/>
      <c r="O78" s="84"/>
      <c r="P78" s="12"/>
      <c r="Q78" s="12"/>
    </row>
    <row r="79" spans="1:17" ht="14.25" customHeight="1">
      <c r="A79" s="63"/>
      <c r="B79" s="110" t="s">
        <v>5</v>
      </c>
      <c r="C79" s="110"/>
      <c r="D79" s="110"/>
      <c r="E79" s="110"/>
      <c r="F79" s="110"/>
      <c r="G79" s="110"/>
      <c r="H79" s="111"/>
      <c r="I79" s="111"/>
      <c r="J79" s="111"/>
      <c r="K79" s="12"/>
      <c r="L79" s="12"/>
      <c r="M79" s="47"/>
      <c r="N79" s="34"/>
      <c r="O79" s="84"/>
      <c r="P79" s="12"/>
      <c r="Q79" s="12"/>
    </row>
    <row r="80" spans="1:17" ht="15">
      <c r="A80" s="63" t="s">
        <v>60</v>
      </c>
      <c r="B80" s="110" t="s">
        <v>61</v>
      </c>
      <c r="C80" s="110"/>
      <c r="D80" s="110"/>
      <c r="E80" s="110"/>
      <c r="F80" s="110"/>
      <c r="G80" s="110"/>
      <c r="H80" s="111"/>
      <c r="I80" s="111"/>
      <c r="J80" s="111"/>
      <c r="K80" s="12"/>
      <c r="L80" s="12"/>
      <c r="M80" s="47"/>
      <c r="N80" s="34"/>
      <c r="O80" s="84"/>
      <c r="P80" s="12"/>
      <c r="Q80" s="12"/>
    </row>
    <row r="81" spans="1:17" ht="28.5" customHeight="1">
      <c r="A81" s="63" t="s">
        <v>62</v>
      </c>
      <c r="B81" s="110" t="s">
        <v>63</v>
      </c>
      <c r="C81" s="110"/>
      <c r="D81" s="110"/>
      <c r="E81" s="110"/>
      <c r="F81" s="110"/>
      <c r="G81" s="110"/>
      <c r="H81" s="122">
        <f>SUM(H83:J95)</f>
        <v>147208</v>
      </c>
      <c r="I81" s="122"/>
      <c r="J81" s="122"/>
      <c r="K81" s="12"/>
      <c r="L81" s="12"/>
      <c r="M81" s="47"/>
      <c r="N81" s="34"/>
      <c r="O81" s="84"/>
      <c r="P81" s="12"/>
      <c r="Q81" s="12"/>
    </row>
    <row r="82" spans="1:17" ht="15">
      <c r="A82" s="63"/>
      <c r="B82" s="110" t="s">
        <v>8</v>
      </c>
      <c r="C82" s="110"/>
      <c r="D82" s="110"/>
      <c r="E82" s="110"/>
      <c r="F82" s="110"/>
      <c r="G82" s="110"/>
      <c r="H82" s="111"/>
      <c r="I82" s="111"/>
      <c r="J82" s="111"/>
      <c r="K82" s="12"/>
      <c r="L82" s="12"/>
      <c r="M82" s="47"/>
      <c r="N82" s="34"/>
      <c r="O82" s="84"/>
      <c r="P82" s="12"/>
      <c r="Q82" s="12"/>
    </row>
    <row r="83" spans="1:17" ht="15">
      <c r="A83" s="63" t="s">
        <v>64</v>
      </c>
      <c r="B83" s="110" t="s">
        <v>65</v>
      </c>
      <c r="C83" s="110"/>
      <c r="D83" s="110"/>
      <c r="E83" s="110"/>
      <c r="F83" s="110"/>
      <c r="G83" s="110"/>
      <c r="H83" s="122"/>
      <c r="I83" s="122"/>
      <c r="J83" s="122"/>
      <c r="K83" s="12"/>
      <c r="L83" s="12"/>
      <c r="M83" s="47"/>
      <c r="N83" s="34"/>
      <c r="O83" s="84"/>
      <c r="P83" s="12"/>
      <c r="Q83" s="12"/>
    </row>
    <row r="84" spans="1:17" ht="15">
      <c r="A84" s="63" t="s">
        <v>66</v>
      </c>
      <c r="B84" s="110" t="s">
        <v>67</v>
      </c>
      <c r="C84" s="110"/>
      <c r="D84" s="110"/>
      <c r="E84" s="110"/>
      <c r="F84" s="110"/>
      <c r="G84" s="110"/>
      <c r="H84" s="111"/>
      <c r="I84" s="111"/>
      <c r="J84" s="111"/>
      <c r="K84" s="12"/>
      <c r="L84" s="12"/>
      <c r="M84" s="47"/>
      <c r="N84" s="34"/>
      <c r="O84" s="84"/>
      <c r="P84" s="12"/>
      <c r="Q84" s="12"/>
    </row>
    <row r="85" spans="1:17" ht="15">
      <c r="A85" s="63" t="s">
        <v>68</v>
      </c>
      <c r="B85" s="110" t="s">
        <v>69</v>
      </c>
      <c r="C85" s="110"/>
      <c r="D85" s="110"/>
      <c r="E85" s="110"/>
      <c r="F85" s="110"/>
      <c r="G85" s="110"/>
      <c r="H85" s="111"/>
      <c r="I85" s="111"/>
      <c r="J85" s="111"/>
      <c r="K85" s="12"/>
      <c r="L85" s="12"/>
      <c r="M85" s="47"/>
      <c r="N85" s="34"/>
      <c r="O85" s="84"/>
      <c r="P85" s="12"/>
      <c r="Q85" s="12"/>
    </row>
    <row r="86" spans="1:17" ht="15">
      <c r="A86" s="63" t="s">
        <v>70</v>
      </c>
      <c r="B86" s="110" t="s">
        <v>71</v>
      </c>
      <c r="C86" s="110"/>
      <c r="D86" s="110"/>
      <c r="E86" s="110"/>
      <c r="F86" s="110"/>
      <c r="G86" s="110"/>
      <c r="H86" s="111"/>
      <c r="I86" s="111"/>
      <c r="J86" s="111"/>
      <c r="K86" s="12"/>
      <c r="L86" s="12"/>
      <c r="M86" s="47"/>
      <c r="N86" s="34"/>
      <c r="O86" s="84"/>
      <c r="P86" s="12"/>
      <c r="Q86" s="12"/>
    </row>
    <row r="87" spans="1:17" ht="15">
      <c r="A87" s="63" t="s">
        <v>72</v>
      </c>
      <c r="B87" s="110" t="s">
        <v>73</v>
      </c>
      <c r="C87" s="110"/>
      <c r="D87" s="110"/>
      <c r="E87" s="110"/>
      <c r="F87" s="110"/>
      <c r="G87" s="110"/>
      <c r="H87" s="111"/>
      <c r="I87" s="111"/>
      <c r="J87" s="111"/>
      <c r="K87" s="12"/>
      <c r="L87" s="12"/>
      <c r="M87" s="47"/>
      <c r="N87" s="34"/>
      <c r="O87" s="84"/>
      <c r="P87" s="12"/>
      <c r="Q87" s="12"/>
    </row>
    <row r="88" spans="1:17" ht="15">
      <c r="A88" s="63" t="s">
        <v>74</v>
      </c>
      <c r="B88" s="110" t="s">
        <v>75</v>
      </c>
      <c r="C88" s="110"/>
      <c r="D88" s="110"/>
      <c r="E88" s="110"/>
      <c r="F88" s="110"/>
      <c r="G88" s="110"/>
      <c r="H88" s="111"/>
      <c r="I88" s="111"/>
      <c r="J88" s="111"/>
      <c r="K88" s="12"/>
      <c r="L88" s="12"/>
      <c r="M88" s="47"/>
      <c r="N88" s="34"/>
      <c r="O88" s="84"/>
      <c r="P88" s="12"/>
      <c r="Q88" s="12"/>
    </row>
    <row r="89" spans="1:17" ht="15">
      <c r="A89" s="63" t="s">
        <v>76</v>
      </c>
      <c r="B89" s="110" t="s">
        <v>77</v>
      </c>
      <c r="C89" s="110"/>
      <c r="D89" s="110"/>
      <c r="E89" s="110"/>
      <c r="F89" s="110"/>
      <c r="G89" s="110"/>
      <c r="H89" s="111"/>
      <c r="I89" s="111"/>
      <c r="J89" s="111"/>
      <c r="K89" s="12"/>
      <c r="L89" s="12"/>
      <c r="M89" s="47"/>
      <c r="N89" s="34"/>
      <c r="O89" s="84"/>
      <c r="P89" s="12"/>
      <c r="Q89" s="12"/>
    </row>
    <row r="90" spans="1:17" ht="15">
      <c r="A90" s="63" t="s">
        <v>78</v>
      </c>
      <c r="B90" s="110" t="s">
        <v>79</v>
      </c>
      <c r="C90" s="110"/>
      <c r="D90" s="110"/>
      <c r="E90" s="110"/>
      <c r="F90" s="110"/>
      <c r="G90" s="110"/>
      <c r="H90" s="111"/>
      <c r="I90" s="111"/>
      <c r="J90" s="111"/>
      <c r="K90" s="12"/>
      <c r="L90" s="12"/>
      <c r="M90" s="47"/>
      <c r="N90" s="34"/>
      <c r="O90" s="84"/>
      <c r="P90" s="12"/>
      <c r="Q90" s="12"/>
    </row>
    <row r="91" spans="1:17" ht="15">
      <c r="A91" s="63" t="s">
        <v>80</v>
      </c>
      <c r="B91" s="110" t="s">
        <v>81</v>
      </c>
      <c r="C91" s="110"/>
      <c r="D91" s="110"/>
      <c r="E91" s="110"/>
      <c r="F91" s="110"/>
      <c r="G91" s="110"/>
      <c r="H91" s="111"/>
      <c r="I91" s="111"/>
      <c r="J91" s="111"/>
      <c r="K91" s="12"/>
      <c r="L91" s="12"/>
      <c r="M91" s="47"/>
      <c r="N91" s="34"/>
      <c r="O91" s="84"/>
      <c r="P91" s="12"/>
      <c r="Q91" s="12"/>
    </row>
    <row r="92" spans="1:17" ht="15">
      <c r="A92" s="63" t="s">
        <v>82</v>
      </c>
      <c r="B92" s="110" t="s">
        <v>83</v>
      </c>
      <c r="C92" s="110"/>
      <c r="D92" s="110"/>
      <c r="E92" s="110"/>
      <c r="F92" s="110"/>
      <c r="G92" s="110"/>
      <c r="H92" s="111"/>
      <c r="I92" s="111"/>
      <c r="J92" s="111"/>
      <c r="K92" s="12"/>
      <c r="L92" s="12"/>
      <c r="M92" s="47"/>
      <c r="N92" s="34"/>
      <c r="O92" s="84"/>
      <c r="P92" s="12"/>
      <c r="Q92" s="12"/>
    </row>
    <row r="93" spans="1:17" ht="15">
      <c r="A93" s="64" t="s">
        <v>84</v>
      </c>
      <c r="B93" s="110" t="s">
        <v>85</v>
      </c>
      <c r="C93" s="110"/>
      <c r="D93" s="110"/>
      <c r="E93" s="110"/>
      <c r="F93" s="110"/>
      <c r="G93" s="110"/>
      <c r="H93" s="111"/>
      <c r="I93" s="111"/>
      <c r="J93" s="111"/>
      <c r="K93" s="12"/>
      <c r="L93" s="12"/>
      <c r="M93" s="47"/>
      <c r="N93" s="34"/>
      <c r="O93" s="84"/>
      <c r="P93" s="12"/>
      <c r="Q93" s="12"/>
    </row>
    <row r="94" spans="1:17" ht="15">
      <c r="A94" s="63" t="s">
        <v>86</v>
      </c>
      <c r="B94" s="110" t="s">
        <v>87</v>
      </c>
      <c r="C94" s="110"/>
      <c r="D94" s="110"/>
      <c r="E94" s="110"/>
      <c r="F94" s="110"/>
      <c r="G94" s="110"/>
      <c r="H94" s="122">
        <v>147208</v>
      </c>
      <c r="I94" s="122"/>
      <c r="J94" s="122"/>
      <c r="K94" s="12"/>
      <c r="L94" s="12"/>
      <c r="M94" s="47"/>
      <c r="N94" s="34"/>
      <c r="O94" s="84"/>
      <c r="P94" s="12"/>
      <c r="Q94" s="12"/>
    </row>
    <row r="95" spans="1:17" ht="15">
      <c r="A95" s="62" t="s">
        <v>88</v>
      </c>
      <c r="B95" s="93" t="s">
        <v>89</v>
      </c>
      <c r="C95" s="93"/>
      <c r="D95" s="93"/>
      <c r="E95" s="93"/>
      <c r="F95" s="93"/>
      <c r="G95" s="93"/>
      <c r="H95" s="104"/>
      <c r="I95" s="104"/>
      <c r="J95" s="104"/>
      <c r="K95" s="13"/>
      <c r="L95" s="13"/>
      <c r="M95" s="48"/>
      <c r="N95" s="35"/>
      <c r="O95" s="85"/>
      <c r="P95" s="13"/>
      <c r="Q95" s="13"/>
    </row>
    <row r="96" spans="1:17" ht="31.5" customHeight="1">
      <c r="A96" s="62" t="s">
        <v>90</v>
      </c>
      <c r="B96" s="93" t="s">
        <v>91</v>
      </c>
      <c r="C96" s="93"/>
      <c r="D96" s="93"/>
      <c r="E96" s="93"/>
      <c r="F96" s="93"/>
      <c r="G96" s="93"/>
      <c r="H96" s="104">
        <f>SUM(H98:J110)</f>
        <v>0</v>
      </c>
      <c r="I96" s="104"/>
      <c r="J96" s="104"/>
      <c r="K96" s="13"/>
      <c r="L96" s="13"/>
      <c r="M96" s="48"/>
      <c r="N96" s="35"/>
      <c r="O96" s="85"/>
      <c r="P96" s="13"/>
      <c r="Q96" s="13"/>
    </row>
    <row r="97" spans="1:17" ht="15">
      <c r="A97" s="62"/>
      <c r="B97" s="93" t="s">
        <v>8</v>
      </c>
      <c r="C97" s="93"/>
      <c r="D97" s="93"/>
      <c r="E97" s="93"/>
      <c r="F97" s="93"/>
      <c r="G97" s="93"/>
      <c r="H97" s="104"/>
      <c r="I97" s="104"/>
      <c r="J97" s="104"/>
      <c r="K97" s="13"/>
      <c r="L97" s="13"/>
      <c r="M97" s="48"/>
      <c r="N97" s="35"/>
      <c r="O97" s="85"/>
      <c r="P97" s="13"/>
      <c r="Q97" s="13"/>
    </row>
    <row r="98" spans="1:17" ht="15">
      <c r="A98" s="62" t="s">
        <v>92</v>
      </c>
      <c r="B98" s="110" t="s">
        <v>65</v>
      </c>
      <c r="C98" s="110"/>
      <c r="D98" s="110"/>
      <c r="E98" s="110"/>
      <c r="F98" s="110"/>
      <c r="G98" s="110"/>
      <c r="H98" s="104"/>
      <c r="I98" s="104"/>
      <c r="J98" s="104"/>
      <c r="K98" s="13"/>
      <c r="L98" s="13"/>
      <c r="M98" s="48"/>
      <c r="N98" s="35"/>
      <c r="O98" s="85"/>
      <c r="P98" s="13"/>
      <c r="Q98" s="13"/>
    </row>
    <row r="99" spans="1:17" ht="15">
      <c r="A99" s="62" t="s">
        <v>93</v>
      </c>
      <c r="B99" s="110" t="s">
        <v>67</v>
      </c>
      <c r="C99" s="110"/>
      <c r="D99" s="110"/>
      <c r="E99" s="110"/>
      <c r="F99" s="110"/>
      <c r="G99" s="110"/>
      <c r="H99" s="104"/>
      <c r="I99" s="104"/>
      <c r="J99" s="104"/>
      <c r="K99" s="13"/>
      <c r="L99" s="13"/>
      <c r="M99" s="48"/>
      <c r="N99" s="35"/>
      <c r="O99" s="85"/>
      <c r="P99" s="13"/>
      <c r="Q99" s="13"/>
    </row>
    <row r="100" spans="1:17" ht="15">
      <c r="A100" s="62" t="s">
        <v>94</v>
      </c>
      <c r="B100" s="110" t="s">
        <v>69</v>
      </c>
      <c r="C100" s="110"/>
      <c r="D100" s="110"/>
      <c r="E100" s="110"/>
      <c r="F100" s="110"/>
      <c r="G100" s="110"/>
      <c r="H100" s="104"/>
      <c r="I100" s="104"/>
      <c r="J100" s="104"/>
      <c r="K100" s="13"/>
      <c r="L100" s="13"/>
      <c r="M100" s="48"/>
      <c r="N100" s="35"/>
      <c r="O100" s="85"/>
      <c r="P100" s="13"/>
      <c r="Q100" s="13"/>
    </row>
    <row r="101" spans="1:17" ht="15">
      <c r="A101" s="62" t="s">
        <v>95</v>
      </c>
      <c r="B101" s="110" t="s">
        <v>71</v>
      </c>
      <c r="C101" s="110"/>
      <c r="D101" s="110"/>
      <c r="E101" s="110"/>
      <c r="F101" s="110"/>
      <c r="G101" s="110"/>
      <c r="H101" s="104"/>
      <c r="I101" s="104"/>
      <c r="J101" s="104"/>
      <c r="K101" s="13"/>
      <c r="L101" s="13"/>
      <c r="M101" s="48"/>
      <c r="N101" s="35"/>
      <c r="O101" s="85"/>
      <c r="P101" s="13"/>
      <c r="Q101" s="13"/>
    </row>
    <row r="102" spans="1:17" ht="15">
      <c r="A102" s="62" t="s">
        <v>96</v>
      </c>
      <c r="B102" s="110" t="s">
        <v>73</v>
      </c>
      <c r="C102" s="110"/>
      <c r="D102" s="110"/>
      <c r="E102" s="110"/>
      <c r="F102" s="110"/>
      <c r="G102" s="110"/>
      <c r="H102" s="104"/>
      <c r="I102" s="104"/>
      <c r="J102" s="104"/>
      <c r="K102" s="13"/>
      <c r="L102" s="13"/>
      <c r="M102" s="48"/>
      <c r="N102" s="35"/>
      <c r="O102" s="85"/>
      <c r="P102" s="13"/>
      <c r="Q102" s="13"/>
    </row>
    <row r="103" spans="1:17" ht="15">
      <c r="A103" s="62" t="s">
        <v>97</v>
      </c>
      <c r="B103" s="110" t="s">
        <v>75</v>
      </c>
      <c r="C103" s="110"/>
      <c r="D103" s="110"/>
      <c r="E103" s="110"/>
      <c r="F103" s="110"/>
      <c r="G103" s="110"/>
      <c r="H103" s="104"/>
      <c r="I103" s="104"/>
      <c r="J103" s="104"/>
      <c r="K103" s="13"/>
      <c r="L103" s="13"/>
      <c r="M103" s="48"/>
      <c r="N103" s="35"/>
      <c r="O103" s="85"/>
      <c r="P103" s="13"/>
      <c r="Q103" s="13"/>
    </row>
    <row r="104" spans="1:17" ht="15">
      <c r="A104" s="62" t="s">
        <v>98</v>
      </c>
      <c r="B104" s="110" t="s">
        <v>77</v>
      </c>
      <c r="C104" s="110"/>
      <c r="D104" s="110"/>
      <c r="E104" s="110"/>
      <c r="F104" s="110"/>
      <c r="G104" s="110"/>
      <c r="H104" s="104"/>
      <c r="I104" s="104"/>
      <c r="J104" s="104"/>
      <c r="K104" s="13"/>
      <c r="L104" s="13"/>
      <c r="M104" s="48"/>
      <c r="N104" s="35"/>
      <c r="O104" s="85"/>
      <c r="P104" s="13"/>
      <c r="Q104" s="13"/>
    </row>
    <row r="105" spans="1:17" ht="15">
      <c r="A105" s="62" t="s">
        <v>99</v>
      </c>
      <c r="B105" s="110" t="s">
        <v>79</v>
      </c>
      <c r="C105" s="110"/>
      <c r="D105" s="110"/>
      <c r="E105" s="110"/>
      <c r="F105" s="110"/>
      <c r="G105" s="110"/>
      <c r="H105" s="104"/>
      <c r="I105" s="104"/>
      <c r="J105" s="104"/>
      <c r="K105" s="13"/>
      <c r="L105" s="13"/>
      <c r="M105" s="48"/>
      <c r="N105" s="35"/>
      <c r="O105" s="85"/>
      <c r="P105" s="13"/>
      <c r="Q105" s="13"/>
    </row>
    <row r="106" spans="1:17" ht="15">
      <c r="A106" s="62" t="s">
        <v>100</v>
      </c>
      <c r="B106" s="110" t="s">
        <v>81</v>
      </c>
      <c r="C106" s="110"/>
      <c r="D106" s="110"/>
      <c r="E106" s="110"/>
      <c r="F106" s="110"/>
      <c r="G106" s="110"/>
      <c r="H106" s="104"/>
      <c r="I106" s="104"/>
      <c r="J106" s="104"/>
      <c r="K106" s="13"/>
      <c r="L106" s="13"/>
      <c r="M106" s="48"/>
      <c r="N106" s="35"/>
      <c r="O106" s="85"/>
      <c r="P106" s="13"/>
      <c r="Q106" s="13"/>
    </row>
    <row r="107" spans="1:17" ht="15">
      <c r="A107" s="62" t="s">
        <v>101</v>
      </c>
      <c r="B107" s="110" t="s">
        <v>83</v>
      </c>
      <c r="C107" s="110"/>
      <c r="D107" s="110"/>
      <c r="E107" s="110"/>
      <c r="F107" s="110"/>
      <c r="G107" s="110"/>
      <c r="H107" s="104"/>
      <c r="I107" s="104"/>
      <c r="J107" s="104"/>
      <c r="K107" s="13"/>
      <c r="L107" s="13"/>
      <c r="M107" s="48"/>
      <c r="N107" s="35"/>
      <c r="O107" s="85"/>
      <c r="P107" s="13"/>
      <c r="Q107" s="13"/>
    </row>
    <row r="108" spans="1:17" ht="15">
      <c r="A108" s="62" t="s">
        <v>102</v>
      </c>
      <c r="B108" s="110" t="s">
        <v>85</v>
      </c>
      <c r="C108" s="110"/>
      <c r="D108" s="110"/>
      <c r="E108" s="110"/>
      <c r="F108" s="110"/>
      <c r="G108" s="110"/>
      <c r="H108" s="104"/>
      <c r="I108" s="104"/>
      <c r="J108" s="104"/>
      <c r="K108" s="13"/>
      <c r="L108" s="13"/>
      <c r="M108" s="48"/>
      <c r="N108" s="35"/>
      <c r="O108" s="85"/>
      <c r="P108" s="13"/>
      <c r="Q108" s="13"/>
    </row>
    <row r="109" spans="1:17" ht="15">
      <c r="A109" s="62" t="s">
        <v>103</v>
      </c>
      <c r="B109" s="110" t="s">
        <v>87</v>
      </c>
      <c r="C109" s="110"/>
      <c r="D109" s="110"/>
      <c r="E109" s="110"/>
      <c r="F109" s="110"/>
      <c r="G109" s="110"/>
      <c r="H109" s="104"/>
      <c r="I109" s="104"/>
      <c r="J109" s="104"/>
      <c r="K109" s="13"/>
      <c r="L109" s="13"/>
      <c r="M109" s="48"/>
      <c r="N109" s="35"/>
      <c r="O109" s="85"/>
      <c r="P109" s="13"/>
      <c r="Q109" s="13"/>
    </row>
    <row r="110" spans="1:17" ht="15">
      <c r="A110" s="62" t="s">
        <v>104</v>
      </c>
      <c r="B110" s="93" t="s">
        <v>89</v>
      </c>
      <c r="C110" s="93"/>
      <c r="D110" s="93"/>
      <c r="E110" s="93"/>
      <c r="F110" s="93"/>
      <c r="G110" s="93"/>
      <c r="H110" s="104"/>
      <c r="I110" s="104"/>
      <c r="J110" s="104"/>
      <c r="K110" s="13"/>
      <c r="L110" s="13"/>
      <c r="M110" s="48"/>
      <c r="N110" s="35"/>
      <c r="O110" s="85"/>
      <c r="P110" s="13"/>
      <c r="Q110" s="13"/>
    </row>
    <row r="111" spans="1:10" ht="3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15" hidden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26" ht="29.25" customHeight="1">
      <c r="A113" s="109" t="s">
        <v>105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2"/>
      <c r="L113" s="2"/>
      <c r="M113" s="39"/>
      <c r="N113" s="26"/>
      <c r="O113" s="76"/>
      <c r="P113" s="16"/>
      <c r="W113"/>
      <c r="X113"/>
      <c r="Z113"/>
    </row>
    <row r="114" spans="1:26" ht="23.25" customHeight="1">
      <c r="A114" s="60"/>
      <c r="B114" s="60"/>
      <c r="C114" s="60"/>
      <c r="D114" s="60"/>
      <c r="E114" s="60"/>
      <c r="F114" s="60"/>
      <c r="G114" s="65"/>
      <c r="H114" s="65"/>
      <c r="I114" s="60"/>
      <c r="J114" s="60"/>
      <c r="P114" s="16"/>
      <c r="W114"/>
      <c r="X114"/>
      <c r="Z114"/>
    </row>
    <row r="115" spans="1:26" ht="23.25" customHeight="1">
      <c r="A115" s="133" t="s">
        <v>1</v>
      </c>
      <c r="B115" s="133"/>
      <c r="C115" s="133"/>
      <c r="D115" s="133"/>
      <c r="E115" s="131" t="s">
        <v>109</v>
      </c>
      <c r="F115" s="133" t="s">
        <v>108</v>
      </c>
      <c r="G115" s="133" t="s">
        <v>106</v>
      </c>
      <c r="H115" s="133"/>
      <c r="I115" s="133"/>
      <c r="J115" s="133"/>
      <c r="K115" s="14"/>
      <c r="L115" s="14"/>
      <c r="M115" s="49"/>
      <c r="N115" s="36"/>
      <c r="O115" s="86"/>
      <c r="P115" s="16"/>
      <c r="W115"/>
      <c r="X115"/>
      <c r="Z115"/>
    </row>
    <row r="116" spans="1:26" ht="156.75" customHeight="1">
      <c r="A116" s="133"/>
      <c r="B116" s="133"/>
      <c r="C116" s="133"/>
      <c r="D116" s="133"/>
      <c r="E116" s="132"/>
      <c r="F116" s="133"/>
      <c r="G116" s="134" t="s">
        <v>158</v>
      </c>
      <c r="H116" s="134"/>
      <c r="I116" s="135" t="s">
        <v>107</v>
      </c>
      <c r="J116" s="135"/>
      <c r="K116" s="15" t="s">
        <v>199</v>
      </c>
      <c r="L116" s="15" t="s">
        <v>202</v>
      </c>
      <c r="M116" s="50" t="s">
        <v>181</v>
      </c>
      <c r="N116" s="55" t="s">
        <v>178</v>
      </c>
      <c r="O116" s="87" t="s">
        <v>212</v>
      </c>
      <c r="P116" s="18" t="s">
        <v>182</v>
      </c>
      <c r="W116"/>
      <c r="X116"/>
      <c r="Z116"/>
    </row>
    <row r="117" spans="1:26" ht="15">
      <c r="A117" s="105">
        <v>1</v>
      </c>
      <c r="B117" s="105"/>
      <c r="C117" s="105"/>
      <c r="D117" s="105"/>
      <c r="E117" s="62">
        <v>2</v>
      </c>
      <c r="F117" s="62">
        <v>3</v>
      </c>
      <c r="G117" s="108">
        <v>4</v>
      </c>
      <c r="H117" s="108"/>
      <c r="I117" s="105">
        <v>5</v>
      </c>
      <c r="J117" s="105"/>
      <c r="K117" s="19"/>
      <c r="L117" s="19"/>
      <c r="M117" s="51"/>
      <c r="N117" s="37"/>
      <c r="O117" s="88"/>
      <c r="P117" s="20"/>
      <c r="W117"/>
      <c r="X117"/>
      <c r="Z117"/>
    </row>
    <row r="118" spans="1:26" ht="15">
      <c r="A118" s="93" t="s">
        <v>110</v>
      </c>
      <c r="B118" s="93"/>
      <c r="C118" s="93"/>
      <c r="D118" s="93"/>
      <c r="E118" s="63" t="s">
        <v>111</v>
      </c>
      <c r="F118" s="66">
        <f>SUM(G118:J118)</f>
        <v>0</v>
      </c>
      <c r="G118" s="91">
        <f>P135</f>
        <v>0</v>
      </c>
      <c r="H118" s="92"/>
      <c r="I118" s="90"/>
      <c r="J118" s="90"/>
      <c r="K118" s="21"/>
      <c r="L118" s="21"/>
      <c r="M118" s="52"/>
      <c r="N118" s="38"/>
      <c r="O118" s="89"/>
      <c r="P118" s="20"/>
      <c r="W118"/>
      <c r="X118"/>
      <c r="Z118"/>
    </row>
    <row r="119" spans="1:26" ht="15">
      <c r="A119" s="93" t="s">
        <v>112</v>
      </c>
      <c r="B119" s="93"/>
      <c r="C119" s="93"/>
      <c r="D119" s="93"/>
      <c r="E119" s="63" t="s">
        <v>111</v>
      </c>
      <c r="F119" s="66">
        <f>SUM(G119:J119)</f>
        <v>45767104</v>
      </c>
      <c r="G119" s="91">
        <f>G121+G122+G123+G128</f>
        <v>45767104</v>
      </c>
      <c r="H119" s="92"/>
      <c r="I119" s="90">
        <f>I121+I122+I123</f>
        <v>0</v>
      </c>
      <c r="J119" s="90"/>
      <c r="K119" s="21"/>
      <c r="L119" s="21"/>
      <c r="M119" s="52"/>
      <c r="N119" s="38"/>
      <c r="O119" s="89"/>
      <c r="P119" s="20"/>
      <c r="W119"/>
      <c r="X119"/>
      <c r="Z119"/>
    </row>
    <row r="120" spans="1:26" ht="15">
      <c r="A120" s="93" t="s">
        <v>8</v>
      </c>
      <c r="B120" s="93"/>
      <c r="C120" s="93"/>
      <c r="D120" s="93"/>
      <c r="E120" s="63"/>
      <c r="F120" s="66"/>
      <c r="G120" s="91"/>
      <c r="H120" s="92"/>
      <c r="I120" s="90"/>
      <c r="J120" s="90"/>
      <c r="K120" s="21"/>
      <c r="L120" s="21"/>
      <c r="M120" s="52"/>
      <c r="N120" s="38"/>
      <c r="O120" s="89"/>
      <c r="P120" s="20"/>
      <c r="W120"/>
      <c r="X120"/>
      <c r="Z120"/>
    </row>
    <row r="121" spans="1:26" ht="15">
      <c r="A121" s="93" t="s">
        <v>207</v>
      </c>
      <c r="B121" s="93"/>
      <c r="C121" s="93"/>
      <c r="D121" s="93"/>
      <c r="E121" s="63" t="s">
        <v>111</v>
      </c>
      <c r="F121" s="66">
        <f>SUM(G121:J121)</f>
        <v>44854774</v>
      </c>
      <c r="G121" s="91">
        <f>K135</f>
        <v>44854774</v>
      </c>
      <c r="H121" s="92"/>
      <c r="I121" s="90"/>
      <c r="J121" s="90"/>
      <c r="K121" s="21"/>
      <c r="L121" s="21"/>
      <c r="M121" s="52"/>
      <c r="N121" s="38"/>
      <c r="O121" s="89"/>
      <c r="P121" s="20"/>
      <c r="W121"/>
      <c r="X121"/>
      <c r="Z121"/>
    </row>
    <row r="122" spans="1:26" ht="15">
      <c r="A122" s="93" t="s">
        <v>113</v>
      </c>
      <c r="B122" s="93"/>
      <c r="C122" s="93"/>
      <c r="D122" s="93"/>
      <c r="E122" s="63"/>
      <c r="F122" s="66">
        <f>SUM(G122:J122)</f>
        <v>0</v>
      </c>
      <c r="G122" s="91"/>
      <c r="H122" s="92"/>
      <c r="I122" s="90"/>
      <c r="J122" s="90"/>
      <c r="K122" s="21"/>
      <c r="L122" s="21"/>
      <c r="M122" s="52"/>
      <c r="N122" s="38"/>
      <c r="O122" s="89"/>
      <c r="P122" s="20"/>
      <c r="W122"/>
      <c r="X122"/>
      <c r="Z122"/>
    </row>
    <row r="123" spans="1:26" ht="15">
      <c r="A123" s="98" t="s">
        <v>208</v>
      </c>
      <c r="B123" s="99"/>
      <c r="C123" s="99"/>
      <c r="D123" s="100"/>
      <c r="E123" s="63"/>
      <c r="F123" s="66">
        <f>SUM(G123:J123)</f>
        <v>469100</v>
      </c>
      <c r="G123" s="91">
        <f>L135</f>
        <v>469100</v>
      </c>
      <c r="H123" s="92"/>
      <c r="I123" s="90"/>
      <c r="J123" s="90"/>
      <c r="K123" s="21"/>
      <c r="L123" s="21"/>
      <c r="M123" s="52"/>
      <c r="N123" s="38"/>
      <c r="O123" s="89"/>
      <c r="P123" s="20"/>
      <c r="W123"/>
      <c r="X123"/>
      <c r="Z123"/>
    </row>
    <row r="124" spans="1:26" ht="60.75" customHeight="1">
      <c r="A124" s="93" t="s">
        <v>177</v>
      </c>
      <c r="B124" s="93"/>
      <c r="C124" s="93"/>
      <c r="D124" s="93"/>
      <c r="E124" s="63" t="s">
        <v>111</v>
      </c>
      <c r="F124" s="66">
        <f>SUM(G124:J124)</f>
        <v>0</v>
      </c>
      <c r="G124" s="91">
        <f>SUM(G126:H127)</f>
        <v>0</v>
      </c>
      <c r="H124" s="92"/>
      <c r="I124" s="90">
        <f>SUM(I126:J127)</f>
        <v>0</v>
      </c>
      <c r="J124" s="90"/>
      <c r="K124" s="21"/>
      <c r="L124" s="21"/>
      <c r="M124" s="52"/>
      <c r="N124" s="38"/>
      <c r="O124" s="89"/>
      <c r="P124" s="20"/>
      <c r="W124"/>
      <c r="X124"/>
      <c r="Z124"/>
    </row>
    <row r="125" spans="1:26" ht="15">
      <c r="A125" s="93" t="s">
        <v>8</v>
      </c>
      <c r="B125" s="93"/>
      <c r="C125" s="93"/>
      <c r="D125" s="93"/>
      <c r="E125" s="63"/>
      <c r="F125" s="66"/>
      <c r="G125" s="91"/>
      <c r="H125" s="92"/>
      <c r="I125" s="90"/>
      <c r="J125" s="90"/>
      <c r="K125" s="21"/>
      <c r="L125" s="21"/>
      <c r="M125" s="52"/>
      <c r="N125" s="38"/>
      <c r="O125" s="89"/>
      <c r="P125" s="20"/>
      <c r="W125"/>
      <c r="X125"/>
      <c r="Z125"/>
    </row>
    <row r="126" spans="1:26" ht="15">
      <c r="A126" s="93" t="s">
        <v>114</v>
      </c>
      <c r="B126" s="93"/>
      <c r="C126" s="93"/>
      <c r="D126" s="93"/>
      <c r="E126" s="63" t="s">
        <v>111</v>
      </c>
      <c r="F126" s="66">
        <f>SUM(G126:J126)</f>
        <v>0</v>
      </c>
      <c r="G126" s="91"/>
      <c r="H126" s="92"/>
      <c r="I126" s="90"/>
      <c r="J126" s="90"/>
      <c r="K126" s="21"/>
      <c r="L126" s="21"/>
      <c r="M126" s="52"/>
      <c r="N126" s="38"/>
      <c r="O126" s="89"/>
      <c r="P126" s="20"/>
      <c r="W126"/>
      <c r="X126"/>
      <c r="Z126"/>
    </row>
    <row r="127" spans="1:26" ht="15">
      <c r="A127" s="93" t="s">
        <v>115</v>
      </c>
      <c r="B127" s="93"/>
      <c r="C127" s="93"/>
      <c r="D127" s="93"/>
      <c r="E127" s="63" t="s">
        <v>111</v>
      </c>
      <c r="F127" s="66">
        <f>SUM(G127:J127)</f>
        <v>0</v>
      </c>
      <c r="G127" s="91"/>
      <c r="H127" s="92"/>
      <c r="I127" s="90"/>
      <c r="J127" s="90"/>
      <c r="K127" s="21"/>
      <c r="L127" s="21"/>
      <c r="M127" s="52"/>
      <c r="N127" s="38"/>
      <c r="O127" s="89"/>
      <c r="P127" s="20"/>
      <c r="W127"/>
      <c r="X127"/>
      <c r="Z127"/>
    </row>
    <row r="128" spans="1:26" ht="15">
      <c r="A128" s="93" t="s">
        <v>116</v>
      </c>
      <c r="B128" s="93"/>
      <c r="C128" s="93"/>
      <c r="D128" s="93"/>
      <c r="E128" s="63" t="s">
        <v>111</v>
      </c>
      <c r="F128" s="66">
        <f>SUM(G128:J128)</f>
        <v>443230</v>
      </c>
      <c r="G128" s="91">
        <f>G130+G131+G132+G133</f>
        <v>443230</v>
      </c>
      <c r="H128" s="103"/>
      <c r="I128" s="90">
        <f>SUM(I130)</f>
        <v>0</v>
      </c>
      <c r="J128" s="90"/>
      <c r="K128" s="21"/>
      <c r="L128" s="21"/>
      <c r="M128" s="52"/>
      <c r="N128" s="38"/>
      <c r="O128" s="89"/>
      <c r="P128" s="20"/>
      <c r="W128"/>
      <c r="X128"/>
      <c r="Z128"/>
    </row>
    <row r="129" spans="1:26" ht="15">
      <c r="A129" s="93" t="s">
        <v>8</v>
      </c>
      <c r="B129" s="93"/>
      <c r="C129" s="93"/>
      <c r="D129" s="93"/>
      <c r="E129" s="63"/>
      <c r="F129" s="66"/>
      <c r="G129" s="91"/>
      <c r="H129" s="92"/>
      <c r="I129" s="90"/>
      <c r="J129" s="90"/>
      <c r="K129" s="21"/>
      <c r="L129" s="21"/>
      <c r="M129" s="52"/>
      <c r="N129" s="38"/>
      <c r="O129" s="89"/>
      <c r="P129" s="20"/>
      <c r="W129"/>
      <c r="X129"/>
      <c r="Z129"/>
    </row>
    <row r="130" spans="1:26" ht="15">
      <c r="A130" s="93" t="s">
        <v>163</v>
      </c>
      <c r="B130" s="93"/>
      <c r="C130" s="93"/>
      <c r="D130" s="93"/>
      <c r="E130" s="63" t="s">
        <v>111</v>
      </c>
      <c r="F130" s="66">
        <f>SUM(G130:J130)</f>
        <v>208600</v>
      </c>
      <c r="G130" s="91">
        <v>208600</v>
      </c>
      <c r="H130" s="92"/>
      <c r="I130" s="90"/>
      <c r="J130" s="90"/>
      <c r="K130" s="21"/>
      <c r="L130" s="21"/>
      <c r="M130" s="52"/>
      <c r="N130" s="38"/>
      <c r="O130" s="89"/>
      <c r="P130" s="20"/>
      <c r="W130"/>
      <c r="X130"/>
      <c r="Z130"/>
    </row>
    <row r="131" spans="1:26" ht="15">
      <c r="A131" s="93" t="s">
        <v>164</v>
      </c>
      <c r="B131" s="93"/>
      <c r="C131" s="93"/>
      <c r="D131" s="93"/>
      <c r="E131" s="63" t="s">
        <v>111</v>
      </c>
      <c r="F131" s="66">
        <f>SUM(G131:J131)</f>
        <v>120240</v>
      </c>
      <c r="G131" s="91">
        <v>120240</v>
      </c>
      <c r="H131" s="92"/>
      <c r="I131" s="90"/>
      <c r="J131" s="90"/>
      <c r="K131" s="57" t="s">
        <v>201</v>
      </c>
      <c r="L131" s="21"/>
      <c r="M131" s="52"/>
      <c r="N131" s="38"/>
      <c r="O131" s="89"/>
      <c r="P131" s="20"/>
      <c r="W131"/>
      <c r="X131"/>
      <c r="Z131"/>
    </row>
    <row r="132" spans="1:26" ht="15">
      <c r="A132" s="93" t="s">
        <v>165</v>
      </c>
      <c r="B132" s="93"/>
      <c r="C132" s="93"/>
      <c r="D132" s="93"/>
      <c r="E132" s="63" t="s">
        <v>111</v>
      </c>
      <c r="F132" s="66">
        <f>SUM(G132:J132)</f>
        <v>9542</v>
      </c>
      <c r="G132" s="91">
        <f>N135</f>
        <v>9542</v>
      </c>
      <c r="H132" s="92"/>
      <c r="I132" s="90"/>
      <c r="J132" s="90"/>
      <c r="K132" s="21"/>
      <c r="L132" s="21"/>
      <c r="M132" s="52"/>
      <c r="N132" s="38"/>
      <c r="O132" s="89"/>
      <c r="P132" s="20"/>
      <c r="W132"/>
      <c r="X132"/>
      <c r="Z132"/>
    </row>
    <row r="133" spans="1:26" ht="30" customHeight="1">
      <c r="A133" s="98" t="s">
        <v>180</v>
      </c>
      <c r="B133" s="99"/>
      <c r="C133" s="99"/>
      <c r="D133" s="100"/>
      <c r="E133" s="63" t="s">
        <v>111</v>
      </c>
      <c r="F133" s="66">
        <f>SUM(G133:J133)</f>
        <v>104848</v>
      </c>
      <c r="G133" s="91">
        <f>O135</f>
        <v>104848</v>
      </c>
      <c r="H133" s="92"/>
      <c r="I133" s="101"/>
      <c r="J133" s="102"/>
      <c r="K133" s="57" t="s">
        <v>200</v>
      </c>
      <c r="L133" s="21"/>
      <c r="M133" s="52"/>
      <c r="N133" s="38"/>
      <c r="O133" s="89"/>
      <c r="P133" s="20"/>
      <c r="W133"/>
      <c r="X133"/>
      <c r="Z133"/>
    </row>
    <row r="134" spans="1:26" ht="15">
      <c r="A134" s="93" t="s">
        <v>117</v>
      </c>
      <c r="B134" s="93"/>
      <c r="C134" s="93"/>
      <c r="D134" s="93"/>
      <c r="E134" s="63" t="s">
        <v>111</v>
      </c>
      <c r="F134" s="66"/>
      <c r="G134" s="91"/>
      <c r="H134" s="92"/>
      <c r="I134" s="90"/>
      <c r="J134" s="90"/>
      <c r="K134" s="21"/>
      <c r="L134" s="21"/>
      <c r="M134" s="58"/>
      <c r="N134" s="38"/>
      <c r="O134" s="89"/>
      <c r="P134" s="20"/>
      <c r="W134"/>
      <c r="X134"/>
      <c r="Z134"/>
    </row>
    <row r="135" spans="1:26" ht="15">
      <c r="A135" s="93" t="s">
        <v>118</v>
      </c>
      <c r="B135" s="93"/>
      <c r="C135" s="93"/>
      <c r="D135" s="93"/>
      <c r="E135" s="63">
        <v>900</v>
      </c>
      <c r="F135" s="66">
        <f>SUM(G135:J135)</f>
        <v>45767104</v>
      </c>
      <c r="G135" s="91">
        <f>SUM(G137,G142,G150,G153,G157,G158,G164)</f>
        <v>45767104</v>
      </c>
      <c r="H135" s="92"/>
      <c r="I135" s="90">
        <f>SUM(I137,I142,I150,I153,I157,I158,I164)</f>
        <v>0</v>
      </c>
      <c r="J135" s="90"/>
      <c r="K135" s="71">
        <f aca="true" t="shared" si="0" ref="K135:P135">SUM(K136:K173)</f>
        <v>44854774</v>
      </c>
      <c r="L135" s="71">
        <f t="shared" si="0"/>
        <v>469100</v>
      </c>
      <c r="M135" s="52">
        <f>SUM(M136:M173)</f>
        <v>328840</v>
      </c>
      <c r="N135" s="38">
        <f t="shared" si="0"/>
        <v>9542</v>
      </c>
      <c r="O135" s="89">
        <f t="shared" si="0"/>
        <v>104848</v>
      </c>
      <c r="P135" s="22">
        <f t="shared" si="0"/>
        <v>0</v>
      </c>
      <c r="Q135" s="24"/>
      <c r="W135"/>
      <c r="X135"/>
      <c r="Z135"/>
    </row>
    <row r="136" spans="1:26" ht="15">
      <c r="A136" s="93" t="s">
        <v>8</v>
      </c>
      <c r="B136" s="93"/>
      <c r="C136" s="93"/>
      <c r="D136" s="93"/>
      <c r="E136" s="63"/>
      <c r="F136" s="66"/>
      <c r="G136" s="91"/>
      <c r="H136" s="92"/>
      <c r="I136" s="90"/>
      <c r="J136" s="90"/>
      <c r="K136" s="21"/>
      <c r="L136" s="21"/>
      <c r="M136" s="52"/>
      <c r="N136" s="38"/>
      <c r="O136" s="89"/>
      <c r="P136" s="20"/>
      <c r="W136"/>
      <c r="X136"/>
      <c r="Z136"/>
    </row>
    <row r="137" spans="1:26" ht="15">
      <c r="A137" s="93" t="s">
        <v>119</v>
      </c>
      <c r="B137" s="93"/>
      <c r="C137" s="93"/>
      <c r="D137" s="93"/>
      <c r="E137" s="63">
        <v>210</v>
      </c>
      <c r="F137" s="66">
        <f>SUM(G137:J137)</f>
        <v>35294056</v>
      </c>
      <c r="G137" s="94">
        <f>SUM(G139:H141)</f>
        <v>35294056</v>
      </c>
      <c r="H137" s="94"/>
      <c r="I137" s="90">
        <f>SUM(I139:J141)</f>
        <v>0</v>
      </c>
      <c r="J137" s="90"/>
      <c r="K137" s="21"/>
      <c r="L137" s="21"/>
      <c r="M137" s="52"/>
      <c r="N137" s="38"/>
      <c r="O137" s="89"/>
      <c r="P137" s="20"/>
      <c r="W137"/>
      <c r="X137"/>
      <c r="Z137"/>
    </row>
    <row r="138" spans="1:26" ht="15">
      <c r="A138" s="93" t="s">
        <v>5</v>
      </c>
      <c r="B138" s="93"/>
      <c r="C138" s="93"/>
      <c r="D138" s="93"/>
      <c r="E138" s="63"/>
      <c r="F138" s="66"/>
      <c r="G138" s="94"/>
      <c r="H138" s="94"/>
      <c r="I138" s="90"/>
      <c r="J138" s="90"/>
      <c r="K138" s="21"/>
      <c r="L138" s="21"/>
      <c r="M138" s="52"/>
      <c r="N138" s="38"/>
      <c r="O138" s="89"/>
      <c r="P138" s="20"/>
      <c r="W138"/>
      <c r="X138"/>
      <c r="Z138"/>
    </row>
    <row r="139" spans="1:26" ht="15">
      <c r="A139" s="93" t="s">
        <v>120</v>
      </c>
      <c r="B139" s="93"/>
      <c r="C139" s="93"/>
      <c r="D139" s="93"/>
      <c r="E139" s="63">
        <v>211</v>
      </c>
      <c r="F139" s="66">
        <f>SUM(G139:J139)</f>
        <v>27106148</v>
      </c>
      <c r="G139" s="94">
        <f>K139+L139+M139+N139+O139+P139</f>
        <v>27106148</v>
      </c>
      <c r="H139" s="94"/>
      <c r="I139" s="90"/>
      <c r="J139" s="90"/>
      <c r="K139" s="21">
        <v>26559900</v>
      </c>
      <c r="L139" s="23">
        <v>360300</v>
      </c>
      <c r="M139" s="52">
        <f>93598+92350</f>
        <v>185948</v>
      </c>
      <c r="N139" s="38"/>
      <c r="O139" s="89"/>
      <c r="P139" s="20"/>
      <c r="W139"/>
      <c r="X139"/>
      <c r="Z139"/>
    </row>
    <row r="140" spans="1:26" ht="15">
      <c r="A140" s="93" t="s">
        <v>121</v>
      </c>
      <c r="B140" s="93"/>
      <c r="C140" s="93"/>
      <c r="D140" s="93"/>
      <c r="E140" s="63">
        <v>212</v>
      </c>
      <c r="F140" s="66">
        <f aca="true" t="shared" si="1" ref="F140:F174">SUM(G140:J140)</f>
        <v>1950</v>
      </c>
      <c r="G140" s="94">
        <f>K140+L140+M140+N140+O140+P140</f>
        <v>1950</v>
      </c>
      <c r="H140" s="94"/>
      <c r="I140" s="90"/>
      <c r="J140" s="90"/>
      <c r="K140" s="21">
        <v>1950</v>
      </c>
      <c r="L140" s="21"/>
      <c r="M140" s="52"/>
      <c r="N140" s="38"/>
      <c r="O140" s="89"/>
      <c r="P140" s="20"/>
      <c r="W140"/>
      <c r="X140"/>
      <c r="Z140"/>
    </row>
    <row r="141" spans="1:26" ht="15">
      <c r="A141" s="93" t="s">
        <v>122</v>
      </c>
      <c r="B141" s="93"/>
      <c r="C141" s="93"/>
      <c r="D141" s="93"/>
      <c r="E141" s="63">
        <v>213</v>
      </c>
      <c r="F141" s="66">
        <f t="shared" si="1"/>
        <v>8185958</v>
      </c>
      <c r="G141" s="94">
        <f>K141+L141+M141+N141+O141+P141</f>
        <v>8185958</v>
      </c>
      <c r="H141" s="94"/>
      <c r="I141" s="90"/>
      <c r="J141" s="90"/>
      <c r="K141" s="21">
        <v>8021000</v>
      </c>
      <c r="L141" s="21">
        <v>108800</v>
      </c>
      <c r="M141" s="52">
        <f>28268+27890</f>
        <v>56158</v>
      </c>
      <c r="N141" s="38"/>
      <c r="O141" s="89"/>
      <c r="P141" s="20"/>
      <c r="W141"/>
      <c r="X141"/>
      <c r="Z141"/>
    </row>
    <row r="142" spans="1:26" ht="15">
      <c r="A142" s="93" t="s">
        <v>123</v>
      </c>
      <c r="B142" s="93"/>
      <c r="C142" s="93"/>
      <c r="D142" s="93"/>
      <c r="E142" s="63">
        <v>220</v>
      </c>
      <c r="F142" s="66">
        <f t="shared" si="1"/>
        <v>6966285</v>
      </c>
      <c r="G142" s="94">
        <f>SUM(G144:H149)</f>
        <v>6966285</v>
      </c>
      <c r="H142" s="94"/>
      <c r="I142" s="90">
        <f>SUM(I144:J149)</f>
        <v>0</v>
      </c>
      <c r="J142" s="90"/>
      <c r="K142" s="21"/>
      <c r="L142" s="21"/>
      <c r="M142" s="52"/>
      <c r="N142" s="38"/>
      <c r="O142" s="89"/>
      <c r="P142" s="20"/>
      <c r="W142"/>
      <c r="X142"/>
      <c r="Z142"/>
    </row>
    <row r="143" spans="1:26" ht="15">
      <c r="A143" s="93" t="s">
        <v>5</v>
      </c>
      <c r="B143" s="93"/>
      <c r="C143" s="93"/>
      <c r="D143" s="93"/>
      <c r="E143" s="63"/>
      <c r="F143" s="66"/>
      <c r="G143" s="94"/>
      <c r="H143" s="94"/>
      <c r="I143" s="90"/>
      <c r="J143" s="90"/>
      <c r="K143" s="21"/>
      <c r="L143" s="21"/>
      <c r="M143" s="52"/>
      <c r="N143" s="38"/>
      <c r="O143" s="89"/>
      <c r="P143" s="20"/>
      <c r="W143"/>
      <c r="X143"/>
      <c r="Z143"/>
    </row>
    <row r="144" spans="1:26" ht="15">
      <c r="A144" s="93" t="s">
        <v>124</v>
      </c>
      <c r="B144" s="93"/>
      <c r="C144" s="93"/>
      <c r="D144" s="93"/>
      <c r="E144" s="63">
        <v>221</v>
      </c>
      <c r="F144" s="66">
        <f t="shared" si="1"/>
        <v>10239</v>
      </c>
      <c r="G144" s="94">
        <f>K144+L144+M144+N144</f>
        <v>10239</v>
      </c>
      <c r="H144" s="94"/>
      <c r="I144" s="90"/>
      <c r="J144" s="90"/>
      <c r="K144" s="21">
        <v>10239</v>
      </c>
      <c r="L144" s="21"/>
      <c r="M144" s="52"/>
      <c r="N144" s="38"/>
      <c r="O144" s="89"/>
      <c r="P144" s="20"/>
      <c r="W144"/>
      <c r="X144"/>
      <c r="Z144"/>
    </row>
    <row r="145" spans="1:26" ht="15">
      <c r="A145" s="93" t="s">
        <v>125</v>
      </c>
      <c r="B145" s="93"/>
      <c r="C145" s="93"/>
      <c r="D145" s="93"/>
      <c r="E145" s="63">
        <v>222</v>
      </c>
      <c r="F145" s="66">
        <f t="shared" si="1"/>
        <v>0</v>
      </c>
      <c r="G145" s="94">
        <f>K145+L145+M145+N145</f>
        <v>0</v>
      </c>
      <c r="H145" s="94"/>
      <c r="I145" s="90"/>
      <c r="J145" s="90"/>
      <c r="K145" s="21"/>
      <c r="L145" s="21"/>
      <c r="M145" s="52"/>
      <c r="N145" s="38"/>
      <c r="O145" s="89"/>
      <c r="P145" s="20"/>
      <c r="W145"/>
      <c r="X145"/>
      <c r="Z145"/>
    </row>
    <row r="146" spans="1:26" ht="15">
      <c r="A146" s="93" t="s">
        <v>126</v>
      </c>
      <c r="B146" s="93"/>
      <c r="C146" s="93"/>
      <c r="D146" s="93"/>
      <c r="E146" s="63">
        <v>223</v>
      </c>
      <c r="F146" s="66">
        <f t="shared" si="1"/>
        <v>2095373</v>
      </c>
      <c r="G146" s="94">
        <f>K146+L146+M146+N146</f>
        <v>2095373</v>
      </c>
      <c r="H146" s="94"/>
      <c r="I146" s="90"/>
      <c r="J146" s="90"/>
      <c r="K146" s="21">
        <v>2094026</v>
      </c>
      <c r="L146" s="21"/>
      <c r="M146" s="52">
        <v>1347</v>
      </c>
      <c r="N146" s="38"/>
      <c r="O146" s="89"/>
      <c r="P146" s="20"/>
      <c r="W146"/>
      <c r="X146"/>
      <c r="Z146"/>
    </row>
    <row r="147" spans="1:26" ht="15">
      <c r="A147" s="93" t="s">
        <v>127</v>
      </c>
      <c r="B147" s="93"/>
      <c r="C147" s="93"/>
      <c r="D147" s="93"/>
      <c r="E147" s="63">
        <v>224</v>
      </c>
      <c r="F147" s="66">
        <f t="shared" si="1"/>
        <v>0</v>
      </c>
      <c r="G147" s="94">
        <f>K147+L147+M147+N147</f>
        <v>0</v>
      </c>
      <c r="H147" s="94"/>
      <c r="I147" s="90"/>
      <c r="J147" s="90"/>
      <c r="K147" s="21"/>
      <c r="L147" s="21"/>
      <c r="M147" s="52"/>
      <c r="N147" s="38"/>
      <c r="O147" s="89"/>
      <c r="P147" s="20"/>
      <c r="W147"/>
      <c r="X147"/>
      <c r="Z147"/>
    </row>
    <row r="148" spans="1:26" ht="15">
      <c r="A148" s="93" t="s">
        <v>128</v>
      </c>
      <c r="B148" s="93"/>
      <c r="C148" s="93"/>
      <c r="D148" s="93"/>
      <c r="E148" s="63">
        <v>225</v>
      </c>
      <c r="F148" s="66">
        <f t="shared" si="1"/>
        <v>93793</v>
      </c>
      <c r="G148" s="94">
        <f>K148+L148+M148+N148</f>
        <v>93793</v>
      </c>
      <c r="H148" s="94"/>
      <c r="I148" s="90"/>
      <c r="J148" s="90"/>
      <c r="K148" s="21">
        <v>93793</v>
      </c>
      <c r="L148" s="21"/>
      <c r="M148" s="52"/>
      <c r="N148" s="38"/>
      <c r="O148" s="89"/>
      <c r="P148" s="20"/>
      <c r="W148"/>
      <c r="X148"/>
      <c r="Z148"/>
    </row>
    <row r="149" spans="1:26" ht="15">
      <c r="A149" s="93" t="s">
        <v>129</v>
      </c>
      <c r="B149" s="93"/>
      <c r="C149" s="93"/>
      <c r="D149" s="93"/>
      <c r="E149" s="63">
        <v>226</v>
      </c>
      <c r="F149" s="66">
        <f t="shared" si="1"/>
        <v>4766880</v>
      </c>
      <c r="G149" s="94">
        <f>K149+L149+M149+N149+O149</f>
        <v>4766880</v>
      </c>
      <c r="H149" s="94"/>
      <c r="I149" s="90"/>
      <c r="J149" s="90"/>
      <c r="K149" s="21">
        <v>4657943</v>
      </c>
      <c r="L149" s="21"/>
      <c r="M149" s="52">
        <v>4089</v>
      </c>
      <c r="N149" s="38"/>
      <c r="O149" s="89">
        <v>104848</v>
      </c>
      <c r="P149" s="20"/>
      <c r="W149"/>
      <c r="X149"/>
      <c r="Z149"/>
    </row>
    <row r="150" spans="1:26" ht="15">
      <c r="A150" s="93" t="s">
        <v>130</v>
      </c>
      <c r="B150" s="93"/>
      <c r="C150" s="93"/>
      <c r="D150" s="93"/>
      <c r="E150" s="63">
        <v>240</v>
      </c>
      <c r="F150" s="66">
        <f t="shared" si="1"/>
        <v>0</v>
      </c>
      <c r="G150" s="94">
        <f>SUM(G152)</f>
        <v>0</v>
      </c>
      <c r="H150" s="94"/>
      <c r="I150" s="90">
        <f>SUM(I152)</f>
        <v>0</v>
      </c>
      <c r="J150" s="90"/>
      <c r="K150" s="21"/>
      <c r="L150" s="21"/>
      <c r="M150" s="52"/>
      <c r="N150" s="38"/>
      <c r="O150" s="89"/>
      <c r="P150" s="20"/>
      <c r="W150"/>
      <c r="X150"/>
      <c r="Z150"/>
    </row>
    <row r="151" spans="1:26" ht="15">
      <c r="A151" s="93" t="s">
        <v>5</v>
      </c>
      <c r="B151" s="93"/>
      <c r="C151" s="93"/>
      <c r="D151" s="93"/>
      <c r="E151" s="63"/>
      <c r="F151" s="66"/>
      <c r="G151" s="94"/>
      <c r="H151" s="94"/>
      <c r="I151" s="90"/>
      <c r="J151" s="90"/>
      <c r="K151" s="21"/>
      <c r="L151" s="21"/>
      <c r="M151" s="52"/>
      <c r="N151" s="38"/>
      <c r="O151" s="89"/>
      <c r="P151" s="20"/>
      <c r="W151"/>
      <c r="X151"/>
      <c r="Z151"/>
    </row>
    <row r="152" spans="1:26" ht="37.5" customHeight="1">
      <c r="A152" s="93" t="s">
        <v>131</v>
      </c>
      <c r="B152" s="93"/>
      <c r="C152" s="93"/>
      <c r="D152" s="93"/>
      <c r="E152" s="63">
        <v>241</v>
      </c>
      <c r="F152" s="66">
        <f t="shared" si="1"/>
        <v>0</v>
      </c>
      <c r="G152" s="94">
        <f>K152+L152+M152+N152</f>
        <v>0</v>
      </c>
      <c r="H152" s="94"/>
      <c r="I152" s="90"/>
      <c r="J152" s="90"/>
      <c r="K152" s="21"/>
      <c r="L152" s="21"/>
      <c r="M152" s="52"/>
      <c r="N152" s="38"/>
      <c r="O152" s="89"/>
      <c r="P152" s="20"/>
      <c r="W152"/>
      <c r="X152"/>
      <c r="Z152"/>
    </row>
    <row r="153" spans="1:26" ht="15">
      <c r="A153" s="93" t="s">
        <v>132</v>
      </c>
      <c r="B153" s="93"/>
      <c r="C153" s="93"/>
      <c r="D153" s="93"/>
      <c r="E153" s="63">
        <v>260</v>
      </c>
      <c r="F153" s="66">
        <f t="shared" si="1"/>
        <v>0</v>
      </c>
      <c r="G153" s="94">
        <f>SUM(G155:H156)</f>
        <v>0</v>
      </c>
      <c r="H153" s="94"/>
      <c r="I153" s="90">
        <f>SUM(I155:J156)</f>
        <v>0</v>
      </c>
      <c r="J153" s="90"/>
      <c r="K153" s="21"/>
      <c r="L153" s="21"/>
      <c r="M153" s="52"/>
      <c r="N153" s="38"/>
      <c r="O153" s="89"/>
      <c r="P153" s="20"/>
      <c r="W153"/>
      <c r="X153"/>
      <c r="Z153"/>
    </row>
    <row r="154" spans="1:26" ht="15">
      <c r="A154" s="93" t="s">
        <v>5</v>
      </c>
      <c r="B154" s="93"/>
      <c r="C154" s="93"/>
      <c r="D154" s="93"/>
      <c r="E154" s="63"/>
      <c r="F154" s="66"/>
      <c r="G154" s="94"/>
      <c r="H154" s="94"/>
      <c r="I154" s="90"/>
      <c r="J154" s="90"/>
      <c r="K154" s="21"/>
      <c r="L154" s="21"/>
      <c r="M154" s="52"/>
      <c r="N154" s="38"/>
      <c r="O154" s="89"/>
      <c r="P154" s="20"/>
      <c r="W154"/>
      <c r="X154"/>
      <c r="Z154"/>
    </row>
    <row r="155" spans="1:26" ht="15">
      <c r="A155" s="93" t="s">
        <v>133</v>
      </c>
      <c r="B155" s="93"/>
      <c r="C155" s="93"/>
      <c r="D155" s="93"/>
      <c r="E155" s="63">
        <v>262</v>
      </c>
      <c r="F155" s="66">
        <f t="shared" si="1"/>
        <v>0</v>
      </c>
      <c r="G155" s="94">
        <f>K155+L155+M155+N155</f>
        <v>0</v>
      </c>
      <c r="H155" s="94"/>
      <c r="I155" s="90"/>
      <c r="J155" s="90"/>
      <c r="K155" s="21"/>
      <c r="L155" s="21"/>
      <c r="M155" s="52"/>
      <c r="N155" s="38"/>
      <c r="O155" s="89"/>
      <c r="P155" s="20"/>
      <c r="W155"/>
      <c r="X155"/>
      <c r="Z155"/>
    </row>
    <row r="156" spans="1:26" ht="30.75" customHeight="1">
      <c r="A156" s="93" t="s">
        <v>134</v>
      </c>
      <c r="B156" s="93"/>
      <c r="C156" s="93"/>
      <c r="D156" s="93"/>
      <c r="E156" s="63">
        <v>263</v>
      </c>
      <c r="F156" s="66">
        <f t="shared" si="1"/>
        <v>0</v>
      </c>
      <c r="G156" s="94">
        <f>K156+L156+M156+N156</f>
        <v>0</v>
      </c>
      <c r="H156" s="94"/>
      <c r="I156" s="90"/>
      <c r="J156" s="90"/>
      <c r="K156" s="21"/>
      <c r="L156" s="21"/>
      <c r="M156" s="52"/>
      <c r="N156" s="38"/>
      <c r="O156" s="89"/>
      <c r="P156" s="20"/>
      <c r="W156"/>
      <c r="X156"/>
      <c r="Z156"/>
    </row>
    <row r="157" spans="1:26" ht="21" customHeight="1">
      <c r="A157" s="93" t="s">
        <v>135</v>
      </c>
      <c r="B157" s="93"/>
      <c r="C157" s="93"/>
      <c r="D157" s="93"/>
      <c r="E157" s="63">
        <v>290</v>
      </c>
      <c r="F157" s="66">
        <f t="shared" si="1"/>
        <v>2429223</v>
      </c>
      <c r="G157" s="94">
        <f>K157+L157+M157+N157+O157+P157</f>
        <v>2429223</v>
      </c>
      <c r="H157" s="94"/>
      <c r="I157" s="90"/>
      <c r="J157" s="90"/>
      <c r="K157" s="21">
        <v>2429223</v>
      </c>
      <c r="L157" s="21"/>
      <c r="M157" s="52"/>
      <c r="N157" s="38"/>
      <c r="O157" s="89"/>
      <c r="P157" s="20"/>
      <c r="W157"/>
      <c r="X157"/>
      <c r="Z157"/>
    </row>
    <row r="158" spans="1:26" ht="16.5" customHeight="1">
      <c r="A158" s="93" t="s">
        <v>136</v>
      </c>
      <c r="B158" s="93"/>
      <c r="C158" s="93"/>
      <c r="D158" s="93"/>
      <c r="E158" s="63">
        <v>300</v>
      </c>
      <c r="F158" s="66">
        <f t="shared" si="1"/>
        <v>1077540</v>
      </c>
      <c r="G158" s="94">
        <f>SUM(G160:H163)</f>
        <v>1077540</v>
      </c>
      <c r="H158" s="94"/>
      <c r="I158" s="90">
        <f>SUM(I160:J163)</f>
        <v>0</v>
      </c>
      <c r="J158" s="90"/>
      <c r="K158" s="21"/>
      <c r="L158" s="21"/>
      <c r="M158" s="52"/>
      <c r="N158" s="38"/>
      <c r="O158" s="89"/>
      <c r="P158" s="20"/>
      <c r="W158"/>
      <c r="X158"/>
      <c r="Z158"/>
    </row>
    <row r="159" spans="1:26" ht="17.25" customHeight="1">
      <c r="A159" s="93" t="s">
        <v>5</v>
      </c>
      <c r="B159" s="93"/>
      <c r="C159" s="93"/>
      <c r="D159" s="93"/>
      <c r="E159" s="63"/>
      <c r="F159" s="66"/>
      <c r="G159" s="94"/>
      <c r="H159" s="94"/>
      <c r="I159" s="90"/>
      <c r="J159" s="90"/>
      <c r="K159" s="21"/>
      <c r="L159" s="21"/>
      <c r="M159" s="52"/>
      <c r="N159" s="38"/>
      <c r="O159" s="89"/>
      <c r="P159" s="20"/>
      <c r="W159"/>
      <c r="X159"/>
      <c r="Z159"/>
    </row>
    <row r="160" spans="1:26" ht="19.5" customHeight="1">
      <c r="A160" s="93" t="s">
        <v>137</v>
      </c>
      <c r="B160" s="93"/>
      <c r="C160" s="93"/>
      <c r="D160" s="93"/>
      <c r="E160" s="63">
        <v>310</v>
      </c>
      <c r="F160" s="66">
        <f t="shared" si="1"/>
        <v>1005940</v>
      </c>
      <c r="G160" s="94">
        <f>K160+L160+M160+N160+O160+P160</f>
        <v>1005940</v>
      </c>
      <c r="H160" s="94"/>
      <c r="I160" s="90"/>
      <c r="J160" s="90"/>
      <c r="K160" s="21">
        <v>915100</v>
      </c>
      <c r="L160" s="21"/>
      <c r="M160" s="52">
        <v>81298</v>
      </c>
      <c r="N160" s="38">
        <v>9542</v>
      </c>
      <c r="O160" s="89"/>
      <c r="P160" s="20"/>
      <c r="W160"/>
      <c r="X160"/>
      <c r="Z160"/>
    </row>
    <row r="161" spans="1:26" ht="19.5" customHeight="1">
      <c r="A161" s="93" t="s">
        <v>138</v>
      </c>
      <c r="B161" s="93"/>
      <c r="C161" s="93"/>
      <c r="D161" s="93"/>
      <c r="E161" s="63">
        <v>320</v>
      </c>
      <c r="F161" s="66">
        <f t="shared" si="1"/>
        <v>0</v>
      </c>
      <c r="G161" s="94">
        <f>K161+L161+M161+N161</f>
        <v>0</v>
      </c>
      <c r="H161" s="94"/>
      <c r="I161" s="90"/>
      <c r="J161" s="90"/>
      <c r="K161" s="21"/>
      <c r="L161" s="21"/>
      <c r="M161" s="52"/>
      <c r="N161" s="38"/>
      <c r="O161" s="89"/>
      <c r="P161" s="20"/>
      <c r="W161"/>
      <c r="X161"/>
      <c r="Z161"/>
    </row>
    <row r="162" spans="1:26" ht="19.5" customHeight="1">
      <c r="A162" s="93" t="s">
        <v>139</v>
      </c>
      <c r="B162" s="93"/>
      <c r="C162" s="93"/>
      <c r="D162" s="93"/>
      <c r="E162" s="63">
        <v>330</v>
      </c>
      <c r="F162" s="66">
        <f t="shared" si="1"/>
        <v>0</v>
      </c>
      <c r="G162" s="94">
        <f>K162+L162+M162+N162</f>
        <v>0</v>
      </c>
      <c r="H162" s="94"/>
      <c r="I162" s="90"/>
      <c r="J162" s="90"/>
      <c r="K162" s="21"/>
      <c r="L162" s="21"/>
      <c r="M162" s="52"/>
      <c r="N162" s="38"/>
      <c r="O162" s="89"/>
      <c r="P162" s="20"/>
      <c r="W162"/>
      <c r="X162"/>
      <c r="Z162"/>
    </row>
    <row r="163" spans="1:26" ht="19.5" customHeight="1">
      <c r="A163" s="93" t="s">
        <v>140</v>
      </c>
      <c r="B163" s="93"/>
      <c r="C163" s="93"/>
      <c r="D163" s="93"/>
      <c r="E163" s="63">
        <v>340</v>
      </c>
      <c r="F163" s="66">
        <f t="shared" si="1"/>
        <v>71600</v>
      </c>
      <c r="G163" s="94">
        <f>K163+L163+M163+N163+O163+P163</f>
        <v>71600</v>
      </c>
      <c r="H163" s="94"/>
      <c r="I163" s="90"/>
      <c r="J163" s="90"/>
      <c r="K163" s="21">
        <v>71600</v>
      </c>
      <c r="L163" s="21"/>
      <c r="M163" s="52"/>
      <c r="N163" s="38"/>
      <c r="O163" s="89"/>
      <c r="P163" s="20"/>
      <c r="W163"/>
      <c r="X163"/>
      <c r="Z163"/>
    </row>
    <row r="164" spans="1:26" ht="15">
      <c r="A164" s="93" t="s">
        <v>141</v>
      </c>
      <c r="B164" s="93"/>
      <c r="C164" s="93"/>
      <c r="D164" s="93"/>
      <c r="E164" s="63">
        <v>500</v>
      </c>
      <c r="F164" s="66">
        <f t="shared" si="1"/>
        <v>0</v>
      </c>
      <c r="G164" s="91">
        <f>SUM(G166:H167)</f>
        <v>0</v>
      </c>
      <c r="H164" s="92"/>
      <c r="I164" s="90">
        <f>SUM(I166:J167)</f>
        <v>0</v>
      </c>
      <c r="J164" s="90"/>
      <c r="K164" s="21"/>
      <c r="L164" s="21"/>
      <c r="M164" s="52"/>
      <c r="N164" s="38"/>
      <c r="O164" s="89"/>
      <c r="P164" s="20"/>
      <c r="W164"/>
      <c r="X164"/>
      <c r="Z164"/>
    </row>
    <row r="165" spans="1:26" ht="15">
      <c r="A165" s="93" t="s">
        <v>5</v>
      </c>
      <c r="B165" s="93"/>
      <c r="C165" s="93"/>
      <c r="D165" s="93"/>
      <c r="E165" s="63"/>
      <c r="F165" s="66"/>
      <c r="G165" s="91"/>
      <c r="H165" s="92"/>
      <c r="I165" s="90"/>
      <c r="J165" s="90"/>
      <c r="K165" s="21"/>
      <c r="L165" s="21"/>
      <c r="M165" s="52"/>
      <c r="N165" s="38"/>
      <c r="O165" s="89"/>
      <c r="P165" s="20"/>
      <c r="W165"/>
      <c r="X165"/>
      <c r="Z165"/>
    </row>
    <row r="166" spans="1:26" ht="27.75" customHeight="1">
      <c r="A166" s="93" t="s">
        <v>142</v>
      </c>
      <c r="B166" s="93"/>
      <c r="C166" s="93"/>
      <c r="D166" s="93"/>
      <c r="E166" s="63">
        <v>520</v>
      </c>
      <c r="F166" s="66">
        <f t="shared" si="1"/>
        <v>0</v>
      </c>
      <c r="G166" s="94">
        <f>K166+L166+M166+N166</f>
        <v>0</v>
      </c>
      <c r="H166" s="94"/>
      <c r="I166" s="90"/>
      <c r="J166" s="90"/>
      <c r="K166" s="21"/>
      <c r="L166" s="21"/>
      <c r="M166" s="52"/>
      <c r="N166" s="38"/>
      <c r="O166" s="89"/>
      <c r="P166" s="20"/>
      <c r="W166"/>
      <c r="X166"/>
      <c r="Z166"/>
    </row>
    <row r="167" spans="1:26" ht="23.25" customHeight="1">
      <c r="A167" s="93" t="s">
        <v>143</v>
      </c>
      <c r="B167" s="93"/>
      <c r="C167" s="93"/>
      <c r="D167" s="93"/>
      <c r="E167" s="63">
        <v>530</v>
      </c>
      <c r="F167" s="66">
        <f t="shared" si="1"/>
        <v>0</v>
      </c>
      <c r="G167" s="94">
        <f>K167+L167+M167+N167</f>
        <v>0</v>
      </c>
      <c r="H167" s="94"/>
      <c r="I167" s="90"/>
      <c r="J167" s="90"/>
      <c r="K167" s="21"/>
      <c r="L167" s="21"/>
      <c r="M167" s="52"/>
      <c r="N167" s="38"/>
      <c r="O167" s="89"/>
      <c r="P167" s="20"/>
      <c r="W167"/>
      <c r="X167"/>
      <c r="Z167"/>
    </row>
    <row r="168" spans="1:26" ht="15">
      <c r="A168" s="93" t="s">
        <v>144</v>
      </c>
      <c r="B168" s="93"/>
      <c r="C168" s="93"/>
      <c r="D168" s="93"/>
      <c r="E168" s="62"/>
      <c r="F168" s="66"/>
      <c r="G168" s="91"/>
      <c r="H168" s="92"/>
      <c r="I168" s="90"/>
      <c r="J168" s="90"/>
      <c r="K168" s="21"/>
      <c r="L168" s="21"/>
      <c r="M168" s="52"/>
      <c r="N168" s="38"/>
      <c r="O168" s="89"/>
      <c r="P168" s="20"/>
      <c r="W168"/>
      <c r="X168"/>
      <c r="Z168"/>
    </row>
    <row r="169" spans="1:26" ht="18" customHeight="1">
      <c r="A169" s="93" t="s">
        <v>145</v>
      </c>
      <c r="B169" s="93"/>
      <c r="C169" s="93"/>
      <c r="D169" s="93"/>
      <c r="E169" s="62" t="s">
        <v>111</v>
      </c>
      <c r="F169" s="66">
        <f t="shared" si="1"/>
        <v>35509</v>
      </c>
      <c r="G169" s="91">
        <f>G170+G171+G172+G173</f>
        <v>35509</v>
      </c>
      <c r="H169" s="92"/>
      <c r="I169" s="91">
        <f>I170+I171+I172+I173</f>
        <v>0</v>
      </c>
      <c r="J169" s="92"/>
      <c r="K169" s="21"/>
      <c r="L169" s="21"/>
      <c r="M169" s="52"/>
      <c r="N169" s="38"/>
      <c r="O169" s="89"/>
      <c r="P169" s="20"/>
      <c r="W169"/>
      <c r="X169"/>
      <c r="Z169"/>
    </row>
    <row r="170" spans="1:26" ht="27.75" customHeight="1" hidden="1">
      <c r="A170" s="98" t="s">
        <v>162</v>
      </c>
      <c r="B170" s="99"/>
      <c r="C170" s="99"/>
      <c r="D170" s="100"/>
      <c r="E170" s="63"/>
      <c r="F170" s="66">
        <f t="shared" si="1"/>
        <v>0</v>
      </c>
      <c r="G170" s="91"/>
      <c r="H170" s="92"/>
      <c r="I170" s="101"/>
      <c r="J170" s="102"/>
      <c r="K170" s="21"/>
      <c r="L170" s="21"/>
      <c r="M170" s="52"/>
      <c r="N170" s="38"/>
      <c r="O170" s="89"/>
      <c r="P170" s="20"/>
      <c r="W170"/>
      <c r="X170"/>
      <c r="Z170"/>
    </row>
    <row r="171" spans="1:26" ht="30" customHeight="1" hidden="1">
      <c r="A171" s="98" t="s">
        <v>183</v>
      </c>
      <c r="B171" s="99"/>
      <c r="C171" s="99"/>
      <c r="D171" s="100"/>
      <c r="E171" s="63"/>
      <c r="F171" s="66">
        <f t="shared" si="1"/>
        <v>0</v>
      </c>
      <c r="G171" s="91"/>
      <c r="H171" s="92"/>
      <c r="I171" s="101"/>
      <c r="J171" s="102"/>
      <c r="K171" s="21"/>
      <c r="L171" s="21"/>
      <c r="M171" s="52"/>
      <c r="N171" s="38"/>
      <c r="O171" s="89"/>
      <c r="P171" s="20"/>
      <c r="W171"/>
      <c r="X171"/>
      <c r="Z171"/>
    </row>
    <row r="172" spans="1:26" ht="53.25" customHeight="1" hidden="1">
      <c r="A172" s="98" t="s">
        <v>184</v>
      </c>
      <c r="B172" s="99"/>
      <c r="C172" s="99"/>
      <c r="D172" s="100"/>
      <c r="E172" s="63"/>
      <c r="F172" s="66">
        <f t="shared" si="1"/>
        <v>35509</v>
      </c>
      <c r="G172" s="91">
        <v>35509</v>
      </c>
      <c r="H172" s="92"/>
      <c r="I172" s="101"/>
      <c r="J172" s="102"/>
      <c r="K172" s="21"/>
      <c r="L172" s="21"/>
      <c r="M172" s="52"/>
      <c r="N172" s="38"/>
      <c r="O172" s="89"/>
      <c r="P172" s="20"/>
      <c r="W172"/>
      <c r="X172"/>
      <c r="Z172"/>
    </row>
    <row r="173" spans="1:26" ht="24.75" customHeight="1" hidden="1">
      <c r="A173" s="98" t="s">
        <v>185</v>
      </c>
      <c r="B173" s="99"/>
      <c r="C173" s="99"/>
      <c r="D173" s="100"/>
      <c r="E173" s="63"/>
      <c r="F173" s="66">
        <f t="shared" si="1"/>
        <v>0</v>
      </c>
      <c r="G173" s="91"/>
      <c r="H173" s="92"/>
      <c r="I173" s="101"/>
      <c r="J173" s="102"/>
      <c r="K173" s="21"/>
      <c r="L173" s="21"/>
      <c r="M173" s="52"/>
      <c r="N173" s="38"/>
      <c r="O173" s="89"/>
      <c r="P173" s="20"/>
      <c r="W173"/>
      <c r="X173"/>
      <c r="Z173"/>
    </row>
    <row r="174" spans="1:26" ht="20.25" customHeight="1" hidden="1">
      <c r="A174" s="93" t="s">
        <v>166</v>
      </c>
      <c r="B174" s="93"/>
      <c r="C174" s="93"/>
      <c r="D174" s="93"/>
      <c r="E174" s="67"/>
      <c r="F174" s="66">
        <f t="shared" si="1"/>
        <v>45802613</v>
      </c>
      <c r="G174" s="91">
        <f>G135+G169</f>
        <v>45802613</v>
      </c>
      <c r="H174" s="92"/>
      <c r="I174" s="101"/>
      <c r="J174" s="102"/>
      <c r="K174" s="21"/>
      <c r="L174" s="23">
        <f>G174-M135-N135-O135-P135-G169</f>
        <v>45323874</v>
      </c>
      <c r="M174" s="52" t="s">
        <v>186</v>
      </c>
      <c r="N174" s="38"/>
      <c r="O174" s="89"/>
      <c r="P174" s="20"/>
      <c r="W174"/>
      <c r="X174"/>
      <c r="Z174"/>
    </row>
    <row r="175" spans="1:26" ht="2.25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L175" s="24">
        <f>L174+G169</f>
        <v>45359383</v>
      </c>
      <c r="M175" s="53" t="s">
        <v>187</v>
      </c>
      <c r="N175" s="56"/>
      <c r="P175" s="16"/>
      <c r="S175" s="4"/>
      <c r="T175" s="16"/>
      <c r="V175" s="6"/>
      <c r="W175"/>
      <c r="X175"/>
      <c r="Z175"/>
    </row>
    <row r="176" spans="1:18" ht="31.5" customHeight="1">
      <c r="A176" s="96" t="s">
        <v>195</v>
      </c>
      <c r="B176" s="96"/>
      <c r="C176" s="96"/>
      <c r="D176" s="96"/>
      <c r="E176" s="60"/>
      <c r="F176" s="68"/>
      <c r="G176" s="60"/>
      <c r="H176" s="97" t="s">
        <v>179</v>
      </c>
      <c r="I176" s="97"/>
      <c r="J176" s="97"/>
      <c r="K176" s="11"/>
      <c r="L176" s="11"/>
      <c r="M176" s="54"/>
      <c r="N176" s="30"/>
      <c r="O176" s="80"/>
      <c r="P176" s="11"/>
      <c r="Q176" s="11"/>
      <c r="R176" s="3"/>
    </row>
    <row r="177" spans="1:18" ht="15">
      <c r="A177" s="60"/>
      <c r="B177" s="60"/>
      <c r="C177" s="60"/>
      <c r="D177" s="60"/>
      <c r="E177" s="60"/>
      <c r="F177" s="69" t="s">
        <v>159</v>
      </c>
      <c r="G177" s="60"/>
      <c r="H177" s="95" t="s">
        <v>160</v>
      </c>
      <c r="I177" s="95"/>
      <c r="J177" s="95"/>
      <c r="K177" s="11"/>
      <c r="L177" s="75">
        <v>41768712</v>
      </c>
      <c r="M177" s="53"/>
      <c r="N177" s="30"/>
      <c r="O177" s="80"/>
      <c r="P177" s="11"/>
      <c r="Q177" s="11"/>
      <c r="R177" s="3"/>
    </row>
    <row r="178" spans="1:18" ht="15">
      <c r="A178" s="60"/>
      <c r="B178" s="60"/>
      <c r="C178" s="60"/>
      <c r="D178" s="60"/>
      <c r="E178" s="60"/>
      <c r="F178" s="69"/>
      <c r="G178" s="60"/>
      <c r="H178" s="70"/>
      <c r="I178" s="70"/>
      <c r="J178" s="70"/>
      <c r="K178" s="11"/>
      <c r="L178" s="11"/>
      <c r="M178" s="53"/>
      <c r="N178" s="30"/>
      <c r="O178" s="80"/>
      <c r="P178" s="11"/>
      <c r="Q178" s="11"/>
      <c r="R178" s="3"/>
    </row>
    <row r="179" spans="1:18" ht="15">
      <c r="A179" s="96" t="s">
        <v>191</v>
      </c>
      <c r="B179" s="96"/>
      <c r="C179" s="96"/>
      <c r="D179" s="96"/>
      <c r="E179" s="60"/>
      <c r="F179" s="68"/>
      <c r="G179" s="60"/>
      <c r="H179" s="97" t="s">
        <v>192</v>
      </c>
      <c r="I179" s="97"/>
      <c r="J179" s="97"/>
      <c r="K179" s="11"/>
      <c r="L179" s="25">
        <f>L175-L178</f>
        <v>45359383</v>
      </c>
      <c r="M179" s="53"/>
      <c r="N179" s="30"/>
      <c r="O179" s="80"/>
      <c r="P179" s="11"/>
      <c r="Q179" s="11"/>
      <c r="R179" s="3"/>
    </row>
    <row r="180" spans="1:18" ht="15">
      <c r="A180" s="60"/>
      <c r="B180" s="60"/>
      <c r="C180" s="60"/>
      <c r="D180" s="60"/>
      <c r="E180" s="60"/>
      <c r="F180" s="69" t="s">
        <v>159</v>
      </c>
      <c r="G180" s="60"/>
      <c r="H180" s="95" t="s">
        <v>160</v>
      </c>
      <c r="I180" s="95"/>
      <c r="J180" s="95"/>
      <c r="K180" s="11"/>
      <c r="L180" s="25">
        <f>L177-L175</f>
        <v>-3590671</v>
      </c>
      <c r="M180" s="53"/>
      <c r="N180" s="30"/>
      <c r="O180" s="80"/>
      <c r="P180" s="11"/>
      <c r="Q180" s="11"/>
      <c r="R180" s="3"/>
    </row>
    <row r="181" spans="1:18" ht="15">
      <c r="A181" s="60"/>
      <c r="B181" s="60"/>
      <c r="C181" s="60"/>
      <c r="D181" s="60"/>
      <c r="E181" s="60"/>
      <c r="F181" s="69"/>
      <c r="G181" s="60"/>
      <c r="H181" s="70"/>
      <c r="I181" s="70"/>
      <c r="J181" s="70"/>
      <c r="K181" s="11"/>
      <c r="L181" s="11"/>
      <c r="M181" s="53"/>
      <c r="N181" s="30"/>
      <c r="O181" s="80"/>
      <c r="P181" s="11"/>
      <c r="Q181" s="11"/>
      <c r="R181" s="3"/>
    </row>
    <row r="182" spans="1:18" ht="15">
      <c r="A182" s="96" t="s">
        <v>194</v>
      </c>
      <c r="B182" s="96"/>
      <c r="C182" s="96"/>
      <c r="D182" s="96"/>
      <c r="E182" s="60"/>
      <c r="F182" s="68"/>
      <c r="G182" s="60"/>
      <c r="H182" s="97" t="s">
        <v>193</v>
      </c>
      <c r="I182" s="97"/>
      <c r="J182" s="97"/>
      <c r="K182" s="11"/>
      <c r="L182" s="11"/>
      <c r="M182" s="53"/>
      <c r="N182" s="30"/>
      <c r="O182" s="80"/>
      <c r="P182" s="11"/>
      <c r="Q182" s="11"/>
      <c r="R182" s="3"/>
    </row>
    <row r="183" spans="1:18" ht="15">
      <c r="A183" s="60"/>
      <c r="B183" s="60"/>
      <c r="C183" s="60"/>
      <c r="D183" s="60"/>
      <c r="E183" s="60"/>
      <c r="F183" s="69" t="s">
        <v>159</v>
      </c>
      <c r="G183" s="60"/>
      <c r="H183" s="95" t="s">
        <v>160</v>
      </c>
      <c r="I183" s="95"/>
      <c r="J183" s="95"/>
      <c r="K183" s="11"/>
      <c r="L183" s="11"/>
      <c r="M183" s="53"/>
      <c r="N183" s="30"/>
      <c r="O183" s="80"/>
      <c r="P183" s="11"/>
      <c r="Q183" s="11"/>
      <c r="R183" s="3"/>
    </row>
    <row r="184" spans="1:18" ht="15">
      <c r="A184" s="60"/>
      <c r="B184" s="60"/>
      <c r="C184" s="60"/>
      <c r="D184" s="60"/>
      <c r="E184" s="60"/>
      <c r="F184" s="69"/>
      <c r="G184" s="60"/>
      <c r="H184" s="70"/>
      <c r="I184" s="70"/>
      <c r="J184" s="70"/>
      <c r="K184" s="11"/>
      <c r="L184" s="11"/>
      <c r="M184" s="53"/>
      <c r="N184" s="30"/>
      <c r="O184" s="80"/>
      <c r="P184" s="11"/>
      <c r="Q184" s="11"/>
      <c r="R184" s="3"/>
    </row>
    <row r="185" spans="1:17" ht="15">
      <c r="A185" s="114" t="s">
        <v>161</v>
      </c>
      <c r="B185" s="114"/>
      <c r="C185" s="114"/>
      <c r="D185" s="114"/>
      <c r="E185" s="60"/>
      <c r="F185" s="68"/>
      <c r="G185" s="60"/>
      <c r="H185" s="97" t="s">
        <v>189</v>
      </c>
      <c r="I185" s="97"/>
      <c r="J185" s="97"/>
      <c r="K185" s="11"/>
      <c r="L185" s="11"/>
      <c r="M185" s="43"/>
      <c r="N185" s="30"/>
      <c r="O185" s="80"/>
      <c r="P185" s="11"/>
      <c r="Q185" s="11"/>
    </row>
    <row r="186" spans="1:17" ht="15">
      <c r="A186" s="114" t="s">
        <v>190</v>
      </c>
      <c r="B186" s="114"/>
      <c r="C186" s="114"/>
      <c r="D186" s="114"/>
      <c r="E186" s="60"/>
      <c r="F186" s="69" t="s">
        <v>159</v>
      </c>
      <c r="G186" s="60"/>
      <c r="H186" s="95" t="s">
        <v>160</v>
      </c>
      <c r="I186" s="95"/>
      <c r="J186" s="95"/>
      <c r="K186" s="11"/>
      <c r="L186" s="11"/>
      <c r="M186" s="43"/>
      <c r="N186" s="30"/>
      <c r="O186" s="80"/>
      <c r="P186" s="11"/>
      <c r="Q186" s="11"/>
    </row>
    <row r="187" spans="1:10" ht="15">
      <c r="A187" s="60"/>
      <c r="B187" s="60"/>
      <c r="C187" s="60"/>
      <c r="D187" s="60"/>
      <c r="E187" s="60"/>
      <c r="F187" s="60"/>
      <c r="G187" s="60"/>
      <c r="H187" s="60"/>
      <c r="I187" s="60"/>
      <c r="J187" s="60"/>
    </row>
    <row r="188" spans="1:10" ht="15">
      <c r="A188" s="136" t="s">
        <v>210</v>
      </c>
      <c r="B188" s="136"/>
      <c r="C188" s="136"/>
      <c r="D188" s="136"/>
      <c r="E188" s="60"/>
      <c r="F188" s="60"/>
      <c r="G188" s="60"/>
      <c r="H188" s="60"/>
      <c r="I188" s="60"/>
      <c r="J188" s="60"/>
    </row>
  </sheetData>
  <sheetProtection/>
  <mergeCells count="380">
    <mergeCell ref="G116:H116"/>
    <mergeCell ref="I116:J116"/>
    <mergeCell ref="G120:H120"/>
    <mergeCell ref="A188:D188"/>
    <mergeCell ref="A185:D185"/>
    <mergeCell ref="H185:J185"/>
    <mergeCell ref="A186:D186"/>
    <mergeCell ref="H186:J186"/>
    <mergeCell ref="A179:D179"/>
    <mergeCell ref="H179:J179"/>
    <mergeCell ref="G115:J115"/>
    <mergeCell ref="B100:G100"/>
    <mergeCell ref="H102:J102"/>
    <mergeCell ref="B101:G101"/>
    <mergeCell ref="H101:J101"/>
    <mergeCell ref="B107:G107"/>
    <mergeCell ref="B103:G103"/>
    <mergeCell ref="H103:J103"/>
    <mergeCell ref="H110:J110"/>
    <mergeCell ref="B109:G109"/>
    <mergeCell ref="I119:J119"/>
    <mergeCell ref="H183:J183"/>
    <mergeCell ref="H180:J180"/>
    <mergeCell ref="A182:D182"/>
    <mergeCell ref="H182:J182"/>
    <mergeCell ref="G122:H122"/>
    <mergeCell ref="I120:J120"/>
    <mergeCell ref="G119:H119"/>
    <mergeCell ref="A120:D120"/>
    <mergeCell ref="A119:D119"/>
    <mergeCell ref="I117:J117"/>
    <mergeCell ref="E115:E116"/>
    <mergeCell ref="F115:F116"/>
    <mergeCell ref="H105:J105"/>
    <mergeCell ref="B105:G105"/>
    <mergeCell ref="A115:D116"/>
    <mergeCell ref="H107:J107"/>
    <mergeCell ref="H106:J106"/>
    <mergeCell ref="B106:G106"/>
    <mergeCell ref="A113:J113"/>
    <mergeCell ref="B93:G93"/>
    <mergeCell ref="B98:G98"/>
    <mergeCell ref="H96:J96"/>
    <mergeCell ref="B95:G95"/>
    <mergeCell ref="H95:J95"/>
    <mergeCell ref="H98:J98"/>
    <mergeCell ref="H87:J87"/>
    <mergeCell ref="B86:G86"/>
    <mergeCell ref="B99:G99"/>
    <mergeCell ref="H99:J99"/>
    <mergeCell ref="H93:J93"/>
    <mergeCell ref="B97:G97"/>
    <mergeCell ref="B96:G96"/>
    <mergeCell ref="H97:J97"/>
    <mergeCell ref="H94:J94"/>
    <mergeCell ref="B94:G94"/>
    <mergeCell ref="B90:G90"/>
    <mergeCell ref="B85:G85"/>
    <mergeCell ref="B82:G82"/>
    <mergeCell ref="B83:G83"/>
    <mergeCell ref="H91:J91"/>
    <mergeCell ref="H92:J92"/>
    <mergeCell ref="B92:G92"/>
    <mergeCell ref="B91:G91"/>
    <mergeCell ref="H85:J85"/>
    <mergeCell ref="H86:J86"/>
    <mergeCell ref="H83:J83"/>
    <mergeCell ref="B89:G89"/>
    <mergeCell ref="H79:J79"/>
    <mergeCell ref="B79:G79"/>
    <mergeCell ref="H80:J80"/>
    <mergeCell ref="B84:G84"/>
    <mergeCell ref="B88:G88"/>
    <mergeCell ref="H84:J84"/>
    <mergeCell ref="H89:J89"/>
    <mergeCell ref="B87:G87"/>
    <mergeCell ref="H75:J75"/>
    <mergeCell ref="H77:J77"/>
    <mergeCell ref="H72:J72"/>
    <mergeCell ref="H69:J69"/>
    <mergeCell ref="B78:G78"/>
    <mergeCell ref="H78:J78"/>
    <mergeCell ref="B76:G76"/>
    <mergeCell ref="H76:J76"/>
    <mergeCell ref="B75:G75"/>
    <mergeCell ref="B77:G77"/>
    <mergeCell ref="A36:J36"/>
    <mergeCell ref="H71:J71"/>
    <mergeCell ref="H56:J56"/>
    <mergeCell ref="H66:J66"/>
    <mergeCell ref="H59:J59"/>
    <mergeCell ref="H60:J60"/>
    <mergeCell ref="B61:G61"/>
    <mergeCell ref="B62:G62"/>
    <mergeCell ref="H63:J63"/>
    <mergeCell ref="H64:J64"/>
    <mergeCell ref="H88:J88"/>
    <mergeCell ref="B64:G64"/>
    <mergeCell ref="B67:G67"/>
    <mergeCell ref="B68:G68"/>
    <mergeCell ref="B71:G71"/>
    <mergeCell ref="B70:G70"/>
    <mergeCell ref="H73:J73"/>
    <mergeCell ref="B81:G81"/>
    <mergeCell ref="B69:G69"/>
    <mergeCell ref="B72:G72"/>
    <mergeCell ref="H70:J70"/>
    <mergeCell ref="H67:J67"/>
    <mergeCell ref="H68:J68"/>
    <mergeCell ref="B66:G66"/>
    <mergeCell ref="H61:J61"/>
    <mergeCell ref="H65:J65"/>
    <mergeCell ref="H62:J62"/>
    <mergeCell ref="B65:G65"/>
    <mergeCell ref="B63:G63"/>
    <mergeCell ref="B60:G60"/>
    <mergeCell ref="B53:G53"/>
    <mergeCell ref="B54:G54"/>
    <mergeCell ref="B58:G58"/>
    <mergeCell ref="B56:G56"/>
    <mergeCell ref="B49:G49"/>
    <mergeCell ref="B50:G50"/>
    <mergeCell ref="B55:G55"/>
    <mergeCell ref="B59:G59"/>
    <mergeCell ref="B51:G51"/>
    <mergeCell ref="H49:J49"/>
    <mergeCell ref="H50:J50"/>
    <mergeCell ref="B41:G41"/>
    <mergeCell ref="H48:J48"/>
    <mergeCell ref="H52:J52"/>
    <mergeCell ref="H54:J54"/>
    <mergeCell ref="B46:G46"/>
    <mergeCell ref="B42:G42"/>
    <mergeCell ref="B47:G47"/>
    <mergeCell ref="B43:G43"/>
    <mergeCell ref="H44:J44"/>
    <mergeCell ref="H45:J45"/>
    <mergeCell ref="B45:G45"/>
    <mergeCell ref="H37:J37"/>
    <mergeCell ref="B38:G38"/>
    <mergeCell ref="H38:J38"/>
    <mergeCell ref="H43:J43"/>
    <mergeCell ref="H39:J39"/>
    <mergeCell ref="H40:J40"/>
    <mergeCell ref="B37:G37"/>
    <mergeCell ref="B39:G39"/>
    <mergeCell ref="B40:G40"/>
    <mergeCell ref="A8:J8"/>
    <mergeCell ref="G12:H12"/>
    <mergeCell ref="I11:J11"/>
    <mergeCell ref="I12:J12"/>
    <mergeCell ref="G11:H11"/>
    <mergeCell ref="I13:J13"/>
    <mergeCell ref="D12:F12"/>
    <mergeCell ref="D14:F14"/>
    <mergeCell ref="G14:H14"/>
    <mergeCell ref="I14:J14"/>
    <mergeCell ref="A14:C14"/>
    <mergeCell ref="B48:G48"/>
    <mergeCell ref="H47:J47"/>
    <mergeCell ref="B44:G44"/>
    <mergeCell ref="H41:J41"/>
    <mergeCell ref="H42:J42"/>
    <mergeCell ref="H46:J46"/>
    <mergeCell ref="G1:J1"/>
    <mergeCell ref="G2:J2"/>
    <mergeCell ref="G3:J3"/>
    <mergeCell ref="G5:J5"/>
    <mergeCell ref="A15:C15"/>
    <mergeCell ref="H100:J100"/>
    <mergeCell ref="H81:J81"/>
    <mergeCell ref="B74:G74"/>
    <mergeCell ref="H74:J74"/>
    <mergeCell ref="H82:J82"/>
    <mergeCell ref="A16:C16"/>
    <mergeCell ref="A7:J7"/>
    <mergeCell ref="A20:C20"/>
    <mergeCell ref="A18:C18"/>
    <mergeCell ref="D20:F20"/>
    <mergeCell ref="D18:F18"/>
    <mergeCell ref="G16:H16"/>
    <mergeCell ref="I15:J15"/>
    <mergeCell ref="I16:J16"/>
    <mergeCell ref="D15:F15"/>
    <mergeCell ref="H104:J104"/>
    <mergeCell ref="B102:G102"/>
    <mergeCell ref="B80:G80"/>
    <mergeCell ref="B52:G52"/>
    <mergeCell ref="H51:J51"/>
    <mergeCell ref="B57:G57"/>
    <mergeCell ref="H58:J58"/>
    <mergeCell ref="H53:J53"/>
    <mergeCell ref="H55:J55"/>
    <mergeCell ref="H57:J57"/>
    <mergeCell ref="A22:J22"/>
    <mergeCell ref="A27:J27"/>
    <mergeCell ref="A30:J30"/>
    <mergeCell ref="A32:J32"/>
    <mergeCell ref="A24:J24"/>
    <mergeCell ref="A29:J29"/>
    <mergeCell ref="A25:J25"/>
    <mergeCell ref="A28:J28"/>
    <mergeCell ref="A33:J33"/>
    <mergeCell ref="G118:H118"/>
    <mergeCell ref="G117:H117"/>
    <mergeCell ref="I118:J118"/>
    <mergeCell ref="A35:J35"/>
    <mergeCell ref="B73:G73"/>
    <mergeCell ref="B108:G108"/>
    <mergeCell ref="H90:J90"/>
    <mergeCell ref="B104:G104"/>
    <mergeCell ref="A125:D125"/>
    <mergeCell ref="I123:J123"/>
    <mergeCell ref="G123:H123"/>
    <mergeCell ref="G124:H124"/>
    <mergeCell ref="G127:H127"/>
    <mergeCell ref="I126:J126"/>
    <mergeCell ref="A127:D127"/>
    <mergeCell ref="I125:J125"/>
    <mergeCell ref="G125:H125"/>
    <mergeCell ref="A123:D123"/>
    <mergeCell ref="I122:J122"/>
    <mergeCell ref="H108:J108"/>
    <mergeCell ref="A118:D118"/>
    <mergeCell ref="B110:G110"/>
    <mergeCell ref="A117:D117"/>
    <mergeCell ref="H109:J109"/>
    <mergeCell ref="A122:D122"/>
    <mergeCell ref="G121:H121"/>
    <mergeCell ref="I121:J121"/>
    <mergeCell ref="A121:D121"/>
    <mergeCell ref="I149:J149"/>
    <mergeCell ref="I139:J139"/>
    <mergeCell ref="G139:H139"/>
    <mergeCell ref="A128:D128"/>
    <mergeCell ref="A124:D124"/>
    <mergeCell ref="G126:H126"/>
    <mergeCell ref="I124:J124"/>
    <mergeCell ref="I127:J127"/>
    <mergeCell ref="A126:D126"/>
    <mergeCell ref="G128:H128"/>
    <mergeCell ref="A131:D131"/>
    <mergeCell ref="A132:D132"/>
    <mergeCell ref="A136:D136"/>
    <mergeCell ref="G135:H135"/>
    <mergeCell ref="G149:H149"/>
    <mergeCell ref="I133:J133"/>
    <mergeCell ref="I145:J145"/>
    <mergeCell ref="I140:J140"/>
    <mergeCell ref="G141:H141"/>
    <mergeCell ref="I141:J141"/>
    <mergeCell ref="A147:D147"/>
    <mergeCell ref="G147:H147"/>
    <mergeCell ref="G154:H154"/>
    <mergeCell ref="A145:D145"/>
    <mergeCell ref="G131:H131"/>
    <mergeCell ref="I135:J135"/>
    <mergeCell ref="I134:J134"/>
    <mergeCell ref="A137:D137"/>
    <mergeCell ref="G133:H133"/>
    <mergeCell ref="G132:H132"/>
    <mergeCell ref="G136:H136"/>
    <mergeCell ref="A129:D129"/>
    <mergeCell ref="I130:J130"/>
    <mergeCell ref="A133:D133"/>
    <mergeCell ref="A130:D130"/>
    <mergeCell ref="I157:J157"/>
    <mergeCell ref="A143:D143"/>
    <mergeCell ref="A142:D142"/>
    <mergeCell ref="G145:H145"/>
    <mergeCell ref="I142:J142"/>
    <mergeCell ref="A163:D163"/>
    <mergeCell ref="A148:D148"/>
    <mergeCell ref="G148:H148"/>
    <mergeCell ref="A149:D149"/>
    <mergeCell ref="A162:D162"/>
    <mergeCell ref="A164:D164"/>
    <mergeCell ref="A160:D160"/>
    <mergeCell ref="A157:D157"/>
    <mergeCell ref="A150:D150"/>
    <mergeCell ref="G150:H150"/>
    <mergeCell ref="I150:J150"/>
    <mergeCell ref="A159:D159"/>
    <mergeCell ref="I154:J154"/>
    <mergeCell ref="G156:H156"/>
    <mergeCell ref="G157:H157"/>
    <mergeCell ref="G153:H153"/>
    <mergeCell ref="G155:H155"/>
    <mergeCell ref="A155:D155"/>
    <mergeCell ref="A158:D158"/>
    <mergeCell ref="A152:D152"/>
    <mergeCell ref="G170:H170"/>
    <mergeCell ref="A151:D151"/>
    <mergeCell ref="G151:H151"/>
    <mergeCell ref="A156:D156"/>
    <mergeCell ref="G159:H159"/>
    <mergeCell ref="A170:D170"/>
    <mergeCell ref="G160:H160"/>
    <mergeCell ref="A161:D161"/>
    <mergeCell ref="A165:D165"/>
    <mergeCell ref="G161:H161"/>
    <mergeCell ref="I170:J170"/>
    <mergeCell ref="A167:D167"/>
    <mergeCell ref="G167:H167"/>
    <mergeCell ref="I167:J167"/>
    <mergeCell ref="A168:D168"/>
    <mergeCell ref="A169:D169"/>
    <mergeCell ref="G169:H169"/>
    <mergeCell ref="I169:J169"/>
    <mergeCell ref="I168:J168"/>
    <mergeCell ref="G168:H168"/>
    <mergeCell ref="A172:D172"/>
    <mergeCell ref="A171:D171"/>
    <mergeCell ref="G171:H171"/>
    <mergeCell ref="I171:J171"/>
    <mergeCell ref="G172:H172"/>
    <mergeCell ref="I172:J172"/>
    <mergeCell ref="I153:J153"/>
    <mergeCell ref="I155:J155"/>
    <mergeCell ref="I156:J156"/>
    <mergeCell ref="G152:H152"/>
    <mergeCell ref="I152:J152"/>
    <mergeCell ref="A153:D153"/>
    <mergeCell ref="A154:D154"/>
    <mergeCell ref="H177:J177"/>
    <mergeCell ref="A176:D176"/>
    <mergeCell ref="H176:J176"/>
    <mergeCell ref="A173:D173"/>
    <mergeCell ref="G173:H173"/>
    <mergeCell ref="I173:J173"/>
    <mergeCell ref="I174:J174"/>
    <mergeCell ref="A174:D174"/>
    <mergeCell ref="G174:H174"/>
    <mergeCell ref="I128:J128"/>
    <mergeCell ref="I132:J132"/>
    <mergeCell ref="G134:H134"/>
    <mergeCell ref="I136:J136"/>
    <mergeCell ref="I131:J131"/>
    <mergeCell ref="I138:J138"/>
    <mergeCell ref="I129:J129"/>
    <mergeCell ref="G137:H137"/>
    <mergeCell ref="I137:J137"/>
    <mergeCell ref="G130:H130"/>
    <mergeCell ref="A138:D138"/>
    <mergeCell ref="G138:H138"/>
    <mergeCell ref="A134:D134"/>
    <mergeCell ref="G129:H129"/>
    <mergeCell ref="G146:H146"/>
    <mergeCell ref="A146:D146"/>
    <mergeCell ref="G140:H140"/>
    <mergeCell ref="G143:H143"/>
    <mergeCell ref="A140:D140"/>
    <mergeCell ref="A135:D135"/>
    <mergeCell ref="I146:J146"/>
    <mergeCell ref="A141:D141"/>
    <mergeCell ref="G144:H144"/>
    <mergeCell ref="A144:D144"/>
    <mergeCell ref="A139:D139"/>
    <mergeCell ref="G142:H142"/>
    <mergeCell ref="I144:J144"/>
    <mergeCell ref="G162:H162"/>
    <mergeCell ref="I162:J162"/>
    <mergeCell ref="I165:J165"/>
    <mergeCell ref="I164:J164"/>
    <mergeCell ref="I163:J163"/>
    <mergeCell ref="I158:J158"/>
    <mergeCell ref="I159:J159"/>
    <mergeCell ref="G164:H164"/>
    <mergeCell ref="G163:H163"/>
    <mergeCell ref="G158:H158"/>
    <mergeCell ref="I166:J166"/>
    <mergeCell ref="G165:H165"/>
    <mergeCell ref="A166:D166"/>
    <mergeCell ref="G166:H166"/>
    <mergeCell ref="I143:J143"/>
    <mergeCell ref="I160:J160"/>
    <mergeCell ref="I148:J148"/>
    <mergeCell ref="I147:J147"/>
    <mergeCell ref="I151:J151"/>
    <mergeCell ref="I161:J161"/>
  </mergeCells>
  <printOptions horizontalCentered="1"/>
  <pageMargins left="0.5118110236220472" right="0.2362204724409449" top="0.31496062992125984" bottom="0.31496062992125984" header="0.31496062992125984" footer="0.31496062992125984"/>
  <pageSetup fitToHeight="5" horizontalDpi="600" verticalDpi="600" orientation="portrait" paperSize="9" scale="72" r:id="rId1"/>
  <rowBreaks count="3" manualBreakCount="3">
    <brk id="34" max="9" man="1"/>
    <brk id="88" max="9" man="1"/>
    <brk id="1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2012-06-15T07:00:45Z</cp:lastPrinted>
  <dcterms:created xsi:type="dcterms:W3CDTF">2006-09-28T05:33:49Z</dcterms:created>
  <dcterms:modified xsi:type="dcterms:W3CDTF">2017-04-25T03:06:01Z</dcterms:modified>
  <cp:category/>
  <cp:version/>
  <cp:contentType/>
  <cp:contentStatus/>
</cp:coreProperties>
</file>